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miasgaga/Desktop/Excel-Challenge/"/>
    </mc:Choice>
  </mc:AlternateContent>
  <xr:revisionPtr revIDLastSave="0" documentId="13_ncr:1_{57ECFC3D-56E2-D447-95E5-DD1E00DDD57B}" xr6:coauthVersionLast="45" xr6:coauthVersionMax="45" xr10:uidLastSave="{00000000-0000-0000-0000-000000000000}"/>
  <bookViews>
    <workbookView xWindow="22600" yWindow="1260" windowWidth="31480" windowHeight="22800" activeTab="1" xr2:uid="{00000000-000D-0000-FFFF-FFFF00000000}"/>
  </bookViews>
  <sheets>
    <sheet name="Data_Set" sheetId="1" r:id="rId1"/>
    <sheet name="Outcomes based on Category" sheetId="3" r:id="rId2"/>
    <sheet name="Outcomes based on sub category" sheetId="5" r:id="rId3"/>
    <sheet name="Outcomes based on date" sheetId="23" r:id="rId4"/>
    <sheet name="Otcomes based on goal (Bonus)" sheetId="27" r:id="rId5"/>
    <sheet name="Statistical on outcomes (Bonus)" sheetId="28" r:id="rId6"/>
  </sheets>
  <definedNames>
    <definedName name="_xlnm._FilterDatabase" localSheetId="0" hidden="1">Data_Set!$A$1:$T$4115</definedName>
    <definedName name="_xlnm._FilterDatabase" localSheetId="5" hidden="1">'Statistical on outcomes (Bonus)'!$A$2285:$A$4468</definedName>
    <definedName name="_xlchart.v1.0" hidden="1">'Statistical on outcomes (Bonus)'!$M$1</definedName>
    <definedName name="_xlchart.v1.1" hidden="1">'Statistical on outcomes (Bonus)'!$M$2:$M$1531</definedName>
    <definedName name="_xlchart.v1.2" hidden="1">'Statistical on outcomes (Bonus)'!$M$2:$M$1531</definedName>
    <definedName name="_xlchart.v1.3" hidden="1">'Statistical on outcomes (Bonus)'!$O$2:$O$2185</definedName>
    <definedName name="_xlchart.v1.4" hidden="1">'Statistical on outcomes (Bonus)'!$K$1</definedName>
    <definedName name="_xlchart.v1.5" hidden="1">'Statistical on outcomes (Bonus)'!$K$2:$K$2185</definedName>
    <definedName name="_xlchart.v1.6" hidden="1">'Statistical on outcomes (Bonus)'!$I$1</definedName>
    <definedName name="_xlchart.v1.7" hidden="1">'Statistical on outcomes (Bonus)'!$I$2:$I$2185</definedName>
    <definedName name="_xlchart.v1.8" hidden="1">'Statistical on outcomes (Bonus)'!$I$1</definedName>
    <definedName name="_xlchart.v1.9" hidden="1">'Statistical on outcomes (Bonus)'!$I$2:$I$2185</definedName>
  </definedNames>
  <calcPr calcId="191029" concurrentCalc="0"/>
  <pivotCaches>
    <pivotCache cacheId="21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6" i="1" l="1"/>
  <c r="C42" i="28"/>
  <c r="C43" i="28"/>
  <c r="B42" i="28"/>
  <c r="B43" i="28"/>
  <c r="B39" i="28"/>
  <c r="C39" i="28"/>
  <c r="C38" i="28"/>
  <c r="C36" i="28"/>
  <c r="B38" i="28"/>
  <c r="B40" i="28"/>
  <c r="B37" i="28"/>
  <c r="B8" i="28"/>
  <c r="B36" i="28"/>
  <c r="C37" i="28"/>
  <c r="C19" i="28"/>
  <c r="B19" i="28"/>
  <c r="B9" i="28"/>
  <c r="C18" i="28"/>
  <c r="B18" i="28"/>
  <c r="C12" i="28"/>
  <c r="C40" i="28"/>
  <c r="B12" i="28"/>
  <c r="B7" i="28"/>
  <c r="J5" i="28"/>
  <c r="C11" i="28"/>
  <c r="B11" i="28"/>
  <c r="C10" i="28"/>
  <c r="B10" i="28"/>
  <c r="C8" i="28"/>
  <c r="C7" i="28"/>
  <c r="C9" i="28"/>
  <c r="J659" i="28"/>
  <c r="J937" i="28"/>
  <c r="K937" i="28"/>
  <c r="K5" i="28"/>
  <c r="J9" i="28"/>
  <c r="K9" i="28"/>
  <c r="J13" i="28"/>
  <c r="K13" i="28"/>
  <c r="J17" i="28"/>
  <c r="K17" i="28"/>
  <c r="J21" i="28"/>
  <c r="K21" i="28"/>
  <c r="J25" i="28"/>
  <c r="K25" i="28"/>
  <c r="J29" i="28"/>
  <c r="K29" i="28"/>
  <c r="J33" i="28"/>
  <c r="K33" i="28"/>
  <c r="J37" i="28"/>
  <c r="K37" i="28"/>
  <c r="J41" i="28"/>
  <c r="K41" i="28"/>
  <c r="J45" i="28"/>
  <c r="K45" i="28"/>
  <c r="J49" i="28"/>
  <c r="K49" i="28"/>
  <c r="J53" i="28"/>
  <c r="K53" i="28"/>
  <c r="J57" i="28"/>
  <c r="K57" i="28"/>
  <c r="J61" i="28"/>
  <c r="K61" i="28"/>
  <c r="J65" i="28"/>
  <c r="K65" i="28"/>
  <c r="J69" i="28"/>
  <c r="K69" i="28"/>
  <c r="J73" i="28"/>
  <c r="K73" i="28"/>
  <c r="J77" i="28"/>
  <c r="K77" i="28"/>
  <c r="J81" i="28"/>
  <c r="K81" i="28"/>
  <c r="J85" i="28"/>
  <c r="K85" i="28"/>
  <c r="J89" i="28"/>
  <c r="K89" i="28"/>
  <c r="J93" i="28"/>
  <c r="K93" i="28"/>
  <c r="J97" i="28"/>
  <c r="K97" i="28"/>
  <c r="J101" i="28"/>
  <c r="K101" i="28"/>
  <c r="J105" i="28"/>
  <c r="K105" i="28"/>
  <c r="J109" i="28"/>
  <c r="K109" i="28"/>
  <c r="J113" i="28"/>
  <c r="K113" i="28"/>
  <c r="J117" i="28"/>
  <c r="K117" i="28"/>
  <c r="J121" i="28"/>
  <c r="K121" i="28"/>
  <c r="J125" i="28"/>
  <c r="K125" i="28"/>
  <c r="J129" i="28"/>
  <c r="K129" i="28"/>
  <c r="J133" i="28"/>
  <c r="K133" i="28"/>
  <c r="J137" i="28"/>
  <c r="K137" i="28"/>
  <c r="J141" i="28"/>
  <c r="K141" i="28"/>
  <c r="J145" i="28"/>
  <c r="K145" i="28"/>
  <c r="J149" i="28"/>
  <c r="K149" i="28"/>
  <c r="J153" i="28"/>
  <c r="K153" i="28"/>
  <c r="J157" i="28"/>
  <c r="K157" i="28"/>
  <c r="J161" i="28"/>
  <c r="K161" i="28"/>
  <c r="J165" i="28"/>
  <c r="K165" i="28"/>
  <c r="J169" i="28"/>
  <c r="K169" i="28"/>
  <c r="J173" i="28"/>
  <c r="K173" i="28"/>
  <c r="J177" i="28"/>
  <c r="K177" i="28"/>
  <c r="J181" i="28"/>
  <c r="K181" i="28"/>
  <c r="J185" i="28"/>
  <c r="K185" i="28"/>
  <c r="J189" i="28"/>
  <c r="K189" i="28"/>
  <c r="J193" i="28"/>
  <c r="K193" i="28"/>
  <c r="J197" i="28"/>
  <c r="K197" i="28"/>
  <c r="J201" i="28"/>
  <c r="K201" i="28"/>
  <c r="J205" i="28"/>
  <c r="K205" i="28"/>
  <c r="J209" i="28"/>
  <c r="K209" i="28"/>
  <c r="J213" i="28"/>
  <c r="K213" i="28"/>
  <c r="J217" i="28"/>
  <c r="K217" i="28"/>
  <c r="J221" i="28"/>
  <c r="K221" i="28"/>
  <c r="J225" i="28"/>
  <c r="K225" i="28"/>
  <c r="J229" i="28"/>
  <c r="K229" i="28"/>
  <c r="J233" i="28"/>
  <c r="K233" i="28"/>
  <c r="J237" i="28"/>
  <c r="K237" i="28"/>
  <c r="J241" i="28"/>
  <c r="K241" i="28"/>
  <c r="J245" i="28"/>
  <c r="K245" i="28"/>
  <c r="J249" i="28"/>
  <c r="K249" i="28"/>
  <c r="J253" i="28"/>
  <c r="K253" i="28"/>
  <c r="J257" i="28"/>
  <c r="K257" i="28"/>
  <c r="J261" i="28"/>
  <c r="K261" i="28"/>
  <c r="J265" i="28"/>
  <c r="K265" i="28"/>
  <c r="J269" i="28"/>
  <c r="K269" i="28"/>
  <c r="J273" i="28"/>
  <c r="K273" i="28"/>
  <c r="J277" i="28"/>
  <c r="K277" i="28"/>
  <c r="J281" i="28"/>
  <c r="K281" i="28"/>
  <c r="J285" i="28"/>
  <c r="K285" i="28"/>
  <c r="J289" i="28"/>
  <c r="K289" i="28"/>
  <c r="J293" i="28"/>
  <c r="K293" i="28"/>
  <c r="J297" i="28"/>
  <c r="K297" i="28"/>
  <c r="J301" i="28"/>
  <c r="K301" i="28"/>
  <c r="J305" i="28"/>
  <c r="K305" i="28"/>
  <c r="J309" i="28"/>
  <c r="K309" i="28"/>
  <c r="J313" i="28"/>
  <c r="K313" i="28"/>
  <c r="J317" i="28"/>
  <c r="K317" i="28"/>
  <c r="J321" i="28"/>
  <c r="K321" i="28"/>
  <c r="J325" i="28"/>
  <c r="K325" i="28"/>
  <c r="J329" i="28"/>
  <c r="K329" i="28"/>
  <c r="J333" i="28"/>
  <c r="K333" i="28"/>
  <c r="J337" i="28"/>
  <c r="K337" i="28"/>
  <c r="J341" i="28"/>
  <c r="K341" i="28"/>
  <c r="J345" i="28"/>
  <c r="K345" i="28"/>
  <c r="J349" i="28"/>
  <c r="K349" i="28"/>
  <c r="J353" i="28"/>
  <c r="K353" i="28"/>
  <c r="J357" i="28"/>
  <c r="K357" i="28"/>
  <c r="J361" i="28"/>
  <c r="K361" i="28"/>
  <c r="J365" i="28"/>
  <c r="K365" i="28"/>
  <c r="J369" i="28"/>
  <c r="K369" i="28"/>
  <c r="J373" i="28"/>
  <c r="K373" i="28"/>
  <c r="J377" i="28"/>
  <c r="K377" i="28"/>
  <c r="J381" i="28"/>
  <c r="K381" i="28"/>
  <c r="J385" i="28"/>
  <c r="K385" i="28"/>
  <c r="J389" i="28"/>
  <c r="K389" i="28"/>
  <c r="J393" i="28"/>
  <c r="K393" i="28"/>
  <c r="J397" i="28"/>
  <c r="K397" i="28"/>
  <c r="J401" i="28"/>
  <c r="K401" i="28"/>
  <c r="J405" i="28"/>
  <c r="K405" i="28"/>
  <c r="J409" i="28"/>
  <c r="K409" i="28"/>
  <c r="J413" i="28"/>
  <c r="K413" i="28"/>
  <c r="J417" i="28"/>
  <c r="K417" i="28"/>
  <c r="J421" i="28"/>
  <c r="K421" i="28"/>
  <c r="J425" i="28"/>
  <c r="K425" i="28"/>
  <c r="J429" i="28"/>
  <c r="K429" i="28"/>
  <c r="J433" i="28"/>
  <c r="K433" i="28"/>
  <c r="J437" i="28"/>
  <c r="K437" i="28"/>
  <c r="J441" i="28"/>
  <c r="K441" i="28"/>
  <c r="J445" i="28"/>
  <c r="K445" i="28"/>
  <c r="J322" i="28"/>
  <c r="K322" i="28"/>
  <c r="J453" i="28"/>
  <c r="K453" i="28"/>
  <c r="J457" i="28"/>
  <c r="K457" i="28"/>
  <c r="J461" i="28"/>
  <c r="K461" i="28"/>
  <c r="J465" i="28"/>
  <c r="K465" i="28"/>
  <c r="J469" i="28"/>
  <c r="K469" i="28"/>
  <c r="J473" i="28"/>
  <c r="K473" i="28"/>
  <c r="J477" i="28"/>
  <c r="K477" i="28"/>
  <c r="J481" i="28"/>
  <c r="K481" i="28"/>
  <c r="J485" i="28"/>
  <c r="K485" i="28"/>
  <c r="J489" i="28"/>
  <c r="K489" i="28"/>
  <c r="J493" i="28"/>
  <c r="K493" i="28"/>
  <c r="J497" i="28"/>
  <c r="K497" i="28"/>
  <c r="J501" i="28"/>
  <c r="K501" i="28"/>
  <c r="J505" i="28"/>
  <c r="K505" i="28"/>
  <c r="J509" i="28"/>
  <c r="K509" i="28"/>
  <c r="J513" i="28"/>
  <c r="K513" i="28"/>
  <c r="J517" i="28"/>
  <c r="K517" i="28"/>
  <c r="J521" i="28"/>
  <c r="K521" i="28"/>
  <c r="J3" i="28"/>
  <c r="K3" i="28"/>
  <c r="J7" i="28"/>
  <c r="K7" i="28"/>
  <c r="J11" i="28"/>
  <c r="K11" i="28"/>
  <c r="J15" i="28"/>
  <c r="K15" i="28"/>
  <c r="J19" i="28"/>
  <c r="K19" i="28"/>
  <c r="J23" i="28"/>
  <c r="K23" i="28"/>
  <c r="J27" i="28"/>
  <c r="K27" i="28"/>
  <c r="J31" i="28"/>
  <c r="K31" i="28"/>
  <c r="J35" i="28"/>
  <c r="K35" i="28"/>
  <c r="J39" i="28"/>
  <c r="K39" i="28"/>
  <c r="J43" i="28"/>
  <c r="K43" i="28"/>
  <c r="J47" i="28"/>
  <c r="K47" i="28"/>
  <c r="J51" i="28"/>
  <c r="K51" i="28"/>
  <c r="J55" i="28"/>
  <c r="K55" i="28"/>
  <c r="J59" i="28"/>
  <c r="K59" i="28"/>
  <c r="J63" i="28"/>
  <c r="K63" i="28"/>
  <c r="J67" i="28"/>
  <c r="K67" i="28"/>
  <c r="J71" i="28"/>
  <c r="K71" i="28"/>
  <c r="J75" i="28"/>
  <c r="K75" i="28"/>
  <c r="J79" i="28"/>
  <c r="K79" i="28"/>
  <c r="J83" i="28"/>
  <c r="K83" i="28"/>
  <c r="J87" i="28"/>
  <c r="K87" i="28"/>
  <c r="J91" i="28"/>
  <c r="K91" i="28"/>
  <c r="J95" i="28"/>
  <c r="K95" i="28"/>
  <c r="J99" i="28"/>
  <c r="K99" i="28"/>
  <c r="J103" i="28"/>
  <c r="K103" i="28"/>
  <c r="J107" i="28"/>
  <c r="K107" i="28"/>
  <c r="J111" i="28"/>
  <c r="K111" i="28"/>
  <c r="J115" i="28"/>
  <c r="K115" i="28"/>
  <c r="J119" i="28"/>
  <c r="K119" i="28"/>
  <c r="J123" i="28"/>
  <c r="K123" i="28"/>
  <c r="J127" i="28"/>
  <c r="K127" i="28"/>
  <c r="J131" i="28"/>
  <c r="K131" i="28"/>
  <c r="J135" i="28"/>
  <c r="K135" i="28"/>
  <c r="J139" i="28"/>
  <c r="K139" i="28"/>
  <c r="J143" i="28"/>
  <c r="K143" i="28"/>
  <c r="J147" i="28"/>
  <c r="K147" i="28"/>
  <c r="J151" i="28"/>
  <c r="K151" i="28"/>
  <c r="J155" i="28"/>
  <c r="K155" i="28"/>
  <c r="J159" i="28"/>
  <c r="K159" i="28"/>
  <c r="J163" i="28"/>
  <c r="K163" i="28"/>
  <c r="J167" i="28"/>
  <c r="K167" i="28"/>
  <c r="J171" i="28"/>
  <c r="K171" i="28"/>
  <c r="J175" i="28"/>
  <c r="K175" i="28"/>
  <c r="J179" i="28"/>
  <c r="K179" i="28"/>
  <c r="J183" i="28"/>
  <c r="K183" i="28"/>
  <c r="J187" i="28"/>
  <c r="K187" i="28"/>
  <c r="J191" i="28"/>
  <c r="K191" i="28"/>
  <c r="J195" i="28"/>
  <c r="K195" i="28"/>
  <c r="J199" i="28"/>
  <c r="K199" i="28"/>
  <c r="J203" i="28"/>
  <c r="K203" i="28"/>
  <c r="J207" i="28"/>
  <c r="K207" i="28"/>
  <c r="J211" i="28"/>
  <c r="K211" i="28"/>
  <c r="J215" i="28"/>
  <c r="K215" i="28"/>
  <c r="J219" i="28"/>
  <c r="K219" i="28"/>
  <c r="J223" i="28"/>
  <c r="K223" i="28"/>
  <c r="J227" i="28"/>
  <c r="K227" i="28"/>
  <c r="J231" i="28"/>
  <c r="K231" i="28"/>
  <c r="J235" i="28"/>
  <c r="K235" i="28"/>
  <c r="J239" i="28"/>
  <c r="K239" i="28"/>
  <c r="J243" i="28"/>
  <c r="K243" i="28"/>
  <c r="J247" i="28"/>
  <c r="K247" i="28"/>
  <c r="J251" i="28"/>
  <c r="K251" i="28"/>
  <c r="J255" i="28"/>
  <c r="K255" i="28"/>
  <c r="J259" i="28"/>
  <c r="K259" i="28"/>
  <c r="J263" i="28"/>
  <c r="K263" i="28"/>
  <c r="J267" i="28"/>
  <c r="K267" i="28"/>
  <c r="J271" i="28"/>
  <c r="K271" i="28"/>
  <c r="J275" i="28"/>
  <c r="K275" i="28"/>
  <c r="J279" i="28"/>
  <c r="K279" i="28"/>
  <c r="J283" i="28"/>
  <c r="K283" i="28"/>
  <c r="J287" i="28"/>
  <c r="K287" i="28"/>
  <c r="J291" i="28"/>
  <c r="K291" i="28"/>
  <c r="J295" i="28"/>
  <c r="K295" i="28"/>
  <c r="J299" i="28"/>
  <c r="K299" i="28"/>
  <c r="J303" i="28"/>
  <c r="K303" i="28"/>
  <c r="J307" i="28"/>
  <c r="K307" i="28"/>
  <c r="J311" i="28"/>
  <c r="K311" i="28"/>
  <c r="J315" i="28"/>
  <c r="K315" i="28"/>
  <c r="J319" i="28"/>
  <c r="K319" i="28"/>
  <c r="J323" i="28"/>
  <c r="K323" i="28"/>
  <c r="J327" i="28"/>
  <c r="K327" i="28"/>
  <c r="J331" i="28"/>
  <c r="K331" i="28"/>
  <c r="J335" i="28"/>
  <c r="K335" i="28"/>
  <c r="J339" i="28"/>
  <c r="K339" i="28"/>
  <c r="J343" i="28"/>
  <c r="K343" i="28"/>
  <c r="J347" i="28"/>
  <c r="K347" i="28"/>
  <c r="J351" i="28"/>
  <c r="K351" i="28"/>
  <c r="J355" i="28"/>
  <c r="K355" i="28"/>
  <c r="J359" i="28"/>
  <c r="K359" i="28"/>
  <c r="J8" i="28"/>
  <c r="K8" i="28"/>
  <c r="J16" i="28"/>
  <c r="K16" i="28"/>
  <c r="J24" i="28"/>
  <c r="K24" i="28"/>
  <c r="J32" i="28"/>
  <c r="K32" i="28"/>
  <c r="J40" i="28"/>
  <c r="K40" i="28"/>
  <c r="J48" i="28"/>
  <c r="K48" i="28"/>
  <c r="J56" i="28"/>
  <c r="K56" i="28"/>
  <c r="J64" i="28"/>
  <c r="K64" i="28"/>
  <c r="J72" i="28"/>
  <c r="K72" i="28"/>
  <c r="J80" i="28"/>
  <c r="K80" i="28"/>
  <c r="J88" i="28"/>
  <c r="K88" i="28"/>
  <c r="J96" i="28"/>
  <c r="K96" i="28"/>
  <c r="J104" i="28"/>
  <c r="K104" i="28"/>
  <c r="J112" i="28"/>
  <c r="K112" i="28"/>
  <c r="J120" i="28"/>
  <c r="K120" i="28"/>
  <c r="J128" i="28"/>
  <c r="K128" i="28"/>
  <c r="J136" i="28"/>
  <c r="K136" i="28"/>
  <c r="J144" i="28"/>
  <c r="K144" i="28"/>
  <c r="J152" i="28"/>
  <c r="K152" i="28"/>
  <c r="J160" i="28"/>
  <c r="K160" i="28"/>
  <c r="J168" i="28"/>
  <c r="K168" i="28"/>
  <c r="J176" i="28"/>
  <c r="K176" i="28"/>
  <c r="J184" i="28"/>
  <c r="K184" i="28"/>
  <c r="J192" i="28"/>
  <c r="K192" i="28"/>
  <c r="J200" i="28"/>
  <c r="K200" i="28"/>
  <c r="J208" i="28"/>
  <c r="K208" i="28"/>
  <c r="J216" i="28"/>
  <c r="K216" i="28"/>
  <c r="J224" i="28"/>
  <c r="K224" i="28"/>
  <c r="J232" i="28"/>
  <c r="K232" i="28"/>
  <c r="J240" i="28"/>
  <c r="K240" i="28"/>
  <c r="J248" i="28"/>
  <c r="K248" i="28"/>
  <c r="J256" i="28"/>
  <c r="K256" i="28"/>
  <c r="J264" i="28"/>
  <c r="K264" i="28"/>
  <c r="J272" i="28"/>
  <c r="K272" i="28"/>
  <c r="J280" i="28"/>
  <c r="K280" i="28"/>
  <c r="J288" i="28"/>
  <c r="K288" i="28"/>
  <c r="J296" i="28"/>
  <c r="K296" i="28"/>
  <c r="J304" i="28"/>
  <c r="K304" i="28"/>
  <c r="J312" i="28"/>
  <c r="K312" i="28"/>
  <c r="J320" i="28"/>
  <c r="K320" i="28"/>
  <c r="J328" i="28"/>
  <c r="K328" i="28"/>
  <c r="J336" i="28"/>
  <c r="K336" i="28"/>
  <c r="J344" i="28"/>
  <c r="K344" i="28"/>
  <c r="J352" i="28"/>
  <c r="K352" i="28"/>
  <c r="J360" i="28"/>
  <c r="K360" i="28"/>
  <c r="J366" i="28"/>
  <c r="K366" i="28"/>
  <c r="J371" i="28"/>
  <c r="K371" i="28"/>
  <c r="J376" i="28"/>
  <c r="K376" i="28"/>
  <c r="J382" i="28"/>
  <c r="K382" i="28"/>
  <c r="J387" i="28"/>
  <c r="K387" i="28"/>
  <c r="J392" i="28"/>
  <c r="K392" i="28"/>
  <c r="J398" i="28"/>
  <c r="K398" i="28"/>
  <c r="J403" i="28"/>
  <c r="K403" i="28"/>
  <c r="J408" i="28"/>
  <c r="K408" i="28"/>
  <c r="J414" i="28"/>
  <c r="K414" i="28"/>
  <c r="J419" i="28"/>
  <c r="K419" i="28"/>
  <c r="J424" i="28"/>
  <c r="K424" i="28"/>
  <c r="J430" i="28"/>
  <c r="K430" i="28"/>
  <c r="J435" i="28"/>
  <c r="K435" i="28"/>
  <c r="J440" i="28"/>
  <c r="K440" i="28"/>
  <c r="J446" i="28"/>
  <c r="K446" i="28"/>
  <c r="J451" i="28"/>
  <c r="K451" i="28"/>
  <c r="J456" i="28"/>
  <c r="K456" i="28"/>
  <c r="J462" i="28"/>
  <c r="K462" i="28"/>
  <c r="J467" i="28"/>
  <c r="K467" i="28"/>
  <c r="J472" i="28"/>
  <c r="K472" i="28"/>
  <c r="J478" i="28"/>
  <c r="K478" i="28"/>
  <c r="J483" i="28"/>
  <c r="K483" i="28"/>
  <c r="J488" i="28"/>
  <c r="K488" i="28"/>
  <c r="J494" i="28"/>
  <c r="K494" i="28"/>
  <c r="J499" i="28"/>
  <c r="K499" i="28"/>
  <c r="J504" i="28"/>
  <c r="K504" i="28"/>
  <c r="J510" i="28"/>
  <c r="K510" i="28"/>
  <c r="J515" i="28"/>
  <c r="K515" i="28"/>
  <c r="J520" i="28"/>
  <c r="K520" i="28"/>
  <c r="J525" i="28"/>
  <c r="K525" i="28"/>
  <c r="J529" i="28"/>
  <c r="K529" i="28"/>
  <c r="J533" i="28"/>
  <c r="K533" i="28"/>
  <c r="J537" i="28"/>
  <c r="K537" i="28"/>
  <c r="J541" i="28"/>
  <c r="K541" i="28"/>
  <c r="J545" i="28"/>
  <c r="K545" i="28"/>
  <c r="J549" i="28"/>
  <c r="K549" i="28"/>
  <c r="J553" i="28"/>
  <c r="K553" i="28"/>
  <c r="J557" i="28"/>
  <c r="K557" i="28"/>
  <c r="J561" i="28"/>
  <c r="K561" i="28"/>
  <c r="J565" i="28"/>
  <c r="K565" i="28"/>
  <c r="J569" i="28"/>
  <c r="K569" i="28"/>
  <c r="J573" i="28"/>
  <c r="K573" i="28"/>
  <c r="J577" i="28"/>
  <c r="K577" i="28"/>
  <c r="J581" i="28"/>
  <c r="K581" i="28"/>
  <c r="J585" i="28"/>
  <c r="K585" i="28"/>
  <c r="J589" i="28"/>
  <c r="K589" i="28"/>
  <c r="J593" i="28"/>
  <c r="K593" i="28"/>
  <c r="J597" i="28"/>
  <c r="K597" i="28"/>
  <c r="J601" i="28"/>
  <c r="K601" i="28"/>
  <c r="J605" i="28"/>
  <c r="K605" i="28"/>
  <c r="J609" i="28"/>
  <c r="K609" i="28"/>
  <c r="J613" i="28"/>
  <c r="K613" i="28"/>
  <c r="J617" i="28"/>
  <c r="K617" i="28"/>
  <c r="J621" i="28"/>
  <c r="K621" i="28"/>
  <c r="J625" i="28"/>
  <c r="K625" i="28"/>
  <c r="J629" i="28"/>
  <c r="K629" i="28"/>
  <c r="J633" i="28"/>
  <c r="K633" i="28"/>
  <c r="J637" i="28"/>
  <c r="K637" i="28"/>
  <c r="J641" i="28"/>
  <c r="K641" i="28"/>
  <c r="J645" i="28"/>
  <c r="K645" i="28"/>
  <c r="J649" i="28"/>
  <c r="K649" i="28"/>
  <c r="J653" i="28"/>
  <c r="K653" i="28"/>
  <c r="J657" i="28"/>
  <c r="K657" i="28"/>
  <c r="J661" i="28"/>
  <c r="K661" i="28"/>
  <c r="J665" i="28"/>
  <c r="K665" i="28"/>
  <c r="J669" i="28"/>
  <c r="K669" i="28"/>
  <c r="J673" i="28"/>
  <c r="K673" i="28"/>
  <c r="J677" i="28"/>
  <c r="K677" i="28"/>
  <c r="J681" i="28"/>
  <c r="K681" i="28"/>
  <c r="J685" i="28"/>
  <c r="K685" i="28"/>
  <c r="J689" i="28"/>
  <c r="K689" i="28"/>
  <c r="J693" i="28"/>
  <c r="K693" i="28"/>
  <c r="J697" i="28"/>
  <c r="K697" i="28"/>
  <c r="J701" i="28"/>
  <c r="K701" i="28"/>
  <c r="J705" i="28"/>
  <c r="K705" i="28"/>
  <c r="J709" i="28"/>
  <c r="K709" i="28"/>
  <c r="J713" i="28"/>
  <c r="K713" i="28"/>
  <c r="J717" i="28"/>
  <c r="K717" i="28"/>
  <c r="J721" i="28"/>
  <c r="K721" i="28"/>
  <c r="J725" i="28"/>
  <c r="K725" i="28"/>
  <c r="J729" i="28"/>
  <c r="K729" i="28"/>
  <c r="J733" i="28"/>
  <c r="K733" i="28"/>
  <c r="J737" i="28"/>
  <c r="K737" i="28"/>
  <c r="J741" i="28"/>
  <c r="K741" i="28"/>
  <c r="J745" i="28"/>
  <c r="K745" i="28"/>
  <c r="J749" i="28"/>
  <c r="K749" i="28"/>
  <c r="J753" i="28"/>
  <c r="K753" i="28"/>
  <c r="J757" i="28"/>
  <c r="K757" i="28"/>
  <c r="J761" i="28"/>
  <c r="K761" i="28"/>
  <c r="J765" i="28"/>
  <c r="K765" i="28"/>
  <c r="J769" i="28"/>
  <c r="K769" i="28"/>
  <c r="J773" i="28"/>
  <c r="K773" i="28"/>
  <c r="J777" i="28"/>
  <c r="K777" i="28"/>
  <c r="J781" i="28"/>
  <c r="K781" i="28"/>
  <c r="J785" i="28"/>
  <c r="K785" i="28"/>
  <c r="J789" i="28"/>
  <c r="K789" i="28"/>
  <c r="J793" i="28"/>
  <c r="K793" i="28"/>
  <c r="J797" i="28"/>
  <c r="K797" i="28"/>
  <c r="J997" i="28"/>
  <c r="K997" i="28"/>
  <c r="J805" i="28"/>
  <c r="K805" i="28"/>
  <c r="J809" i="28"/>
  <c r="K809" i="28"/>
  <c r="J813" i="28"/>
  <c r="K813" i="28"/>
  <c r="J817" i="28"/>
  <c r="K817" i="28"/>
  <c r="J821" i="28"/>
  <c r="K821" i="28"/>
  <c r="J825" i="28"/>
  <c r="K825" i="28"/>
  <c r="J829" i="28"/>
  <c r="K829" i="28"/>
  <c r="J833" i="28"/>
  <c r="K833" i="28"/>
  <c r="J837" i="28"/>
  <c r="K837" i="28"/>
  <c r="J841" i="28"/>
  <c r="K841" i="28"/>
  <c r="J845" i="28"/>
  <c r="K845" i="28"/>
  <c r="J849" i="28"/>
  <c r="K849" i="28"/>
  <c r="J853" i="28"/>
  <c r="K853" i="28"/>
  <c r="J857" i="28"/>
  <c r="K857" i="28"/>
  <c r="J861" i="28"/>
  <c r="K861" i="28"/>
  <c r="J865" i="28"/>
  <c r="K865" i="28"/>
  <c r="J869" i="28"/>
  <c r="K869" i="28"/>
  <c r="J873" i="28"/>
  <c r="K873" i="28"/>
  <c r="J877" i="28"/>
  <c r="K877" i="28"/>
  <c r="J881" i="28"/>
  <c r="K881" i="28"/>
  <c r="J885" i="28"/>
  <c r="K885" i="28"/>
  <c r="J889" i="28"/>
  <c r="K889" i="28"/>
  <c r="J893" i="28"/>
  <c r="K893" i="28"/>
  <c r="J897" i="28"/>
  <c r="K897" i="28"/>
  <c r="J901" i="28"/>
  <c r="K901" i="28"/>
  <c r="J905" i="28"/>
  <c r="K905" i="28"/>
  <c r="J909" i="28"/>
  <c r="K909" i="28"/>
  <c r="J913" i="28"/>
  <c r="K913" i="28"/>
  <c r="J917" i="28"/>
  <c r="K917" i="28"/>
  <c r="J921" i="28"/>
  <c r="K921" i="28"/>
  <c r="J925" i="28"/>
  <c r="K925" i="28"/>
  <c r="J929" i="28"/>
  <c r="K929" i="28"/>
  <c r="J933" i="28"/>
  <c r="K933" i="28"/>
  <c r="J941" i="28"/>
  <c r="K941" i="28"/>
  <c r="J945" i="28"/>
  <c r="K945" i="28"/>
  <c r="J949" i="28"/>
  <c r="K949" i="28"/>
  <c r="J953" i="28"/>
  <c r="K953" i="28"/>
  <c r="J957" i="28"/>
  <c r="K957" i="28"/>
  <c r="J961" i="28"/>
  <c r="K961" i="28"/>
  <c r="J965" i="28"/>
  <c r="K965" i="28"/>
  <c r="J969" i="28"/>
  <c r="K969" i="28"/>
  <c r="J973" i="28"/>
  <c r="K973" i="28"/>
  <c r="J977" i="28"/>
  <c r="K977" i="28"/>
  <c r="J981" i="28"/>
  <c r="K981" i="28"/>
  <c r="J985" i="28"/>
  <c r="K985" i="28"/>
  <c r="J989" i="28"/>
  <c r="K989" i="28"/>
  <c r="J993" i="28"/>
  <c r="K993" i="28"/>
  <c r="J1096" i="28"/>
  <c r="K1096" i="28"/>
  <c r="J1001" i="28"/>
  <c r="K1001" i="28"/>
  <c r="J1005" i="28"/>
  <c r="K1005" i="28"/>
  <c r="J1009" i="28"/>
  <c r="K1009" i="28"/>
  <c r="J1013" i="28"/>
  <c r="K1013" i="28"/>
  <c r="J1017" i="28"/>
  <c r="K1017" i="28"/>
  <c r="J1021" i="28"/>
  <c r="K1021" i="28"/>
  <c r="J1025" i="28"/>
  <c r="K1025" i="28"/>
  <c r="J1029" i="28"/>
  <c r="K1029" i="28"/>
  <c r="J1033" i="28"/>
  <c r="K1033" i="28"/>
  <c r="J1037" i="28"/>
  <c r="K1037" i="28"/>
  <c r="J1041" i="28"/>
  <c r="K1041" i="28"/>
  <c r="J1045" i="28"/>
  <c r="K1045" i="28"/>
  <c r="J1049" i="28"/>
  <c r="K1049" i="28"/>
  <c r="J1053" i="28"/>
  <c r="K1053" i="28"/>
  <c r="J1057" i="28"/>
  <c r="K1057" i="28"/>
  <c r="J1061" i="28"/>
  <c r="K1061" i="28"/>
  <c r="J1065" i="28"/>
  <c r="K1065" i="28"/>
  <c r="J1069" i="28"/>
  <c r="K1069" i="28"/>
  <c r="J1073" i="28"/>
  <c r="K1073" i="28"/>
  <c r="J1077" i="28"/>
  <c r="K1077" i="28"/>
  <c r="J1081" i="28"/>
  <c r="K1081" i="28"/>
  <c r="J1085" i="28"/>
  <c r="K1085" i="28"/>
  <c r="J1089" i="28"/>
  <c r="K1089" i="28"/>
  <c r="J1093" i="28"/>
  <c r="K1093" i="28"/>
  <c r="J1097" i="28"/>
  <c r="K1097" i="28"/>
  <c r="J1101" i="28"/>
  <c r="K1101" i="28"/>
  <c r="J1105" i="28"/>
  <c r="K1105" i="28"/>
  <c r="J1109" i="28"/>
  <c r="K1109" i="28"/>
  <c r="J1113" i="28"/>
  <c r="K1113" i="28"/>
  <c r="J1117" i="28"/>
  <c r="K1117" i="28"/>
  <c r="J1121" i="28"/>
  <c r="K1121" i="28"/>
  <c r="J1125" i="28"/>
  <c r="K1125" i="28"/>
  <c r="J1129" i="28"/>
  <c r="K1129" i="28"/>
  <c r="J1133" i="28"/>
  <c r="K1133" i="28"/>
  <c r="J1137" i="28"/>
  <c r="K1137" i="28"/>
  <c r="J1141" i="28"/>
  <c r="K1141" i="28"/>
  <c r="J1145" i="28"/>
  <c r="K1145" i="28"/>
  <c r="J1149" i="28"/>
  <c r="K1149" i="28"/>
  <c r="J1153" i="28"/>
  <c r="K1153" i="28"/>
  <c r="J1157" i="28"/>
  <c r="K1157" i="28"/>
  <c r="J1161" i="28"/>
  <c r="K1161" i="28"/>
  <c r="J1165" i="28"/>
  <c r="K1165" i="28"/>
  <c r="J1169" i="28"/>
  <c r="K1169" i="28"/>
  <c r="J1173" i="28"/>
  <c r="K1173" i="28"/>
  <c r="J1177" i="28"/>
  <c r="K1177" i="28"/>
  <c r="J1181" i="28"/>
  <c r="K1181" i="28"/>
  <c r="J1185" i="28"/>
  <c r="K1185" i="28"/>
  <c r="J1189" i="28"/>
  <c r="K1189" i="28"/>
  <c r="J1193" i="28"/>
  <c r="K1193" i="28"/>
  <c r="J1197" i="28"/>
  <c r="K1197" i="28"/>
  <c r="J1201" i="28"/>
  <c r="K1201" i="28"/>
  <c r="J1205" i="28"/>
  <c r="K1205" i="28"/>
  <c r="J1209" i="28"/>
  <c r="K1209" i="28"/>
  <c r="J1213" i="28"/>
  <c r="K1213" i="28"/>
  <c r="J1217" i="28"/>
  <c r="K1217" i="28"/>
  <c r="J1221" i="28"/>
  <c r="K1221" i="28"/>
  <c r="J1225" i="28"/>
  <c r="K1225" i="28"/>
  <c r="J1229" i="28"/>
  <c r="K1229" i="28"/>
  <c r="J1233" i="28"/>
  <c r="K1233" i="28"/>
  <c r="J1237" i="28"/>
  <c r="K1237" i="28"/>
  <c r="J1241" i="28"/>
  <c r="K1241" i="28"/>
  <c r="J1245" i="28"/>
  <c r="K1245" i="28"/>
  <c r="J1249" i="28"/>
  <c r="K1249" i="28"/>
  <c r="J1253" i="28"/>
  <c r="K1253" i="28"/>
  <c r="J1257" i="28"/>
  <c r="K1257" i="28"/>
  <c r="J1261" i="28"/>
  <c r="K1261" i="28"/>
  <c r="J10" i="28"/>
  <c r="K10" i="28"/>
  <c r="J18" i="28"/>
  <c r="K18" i="28"/>
  <c r="J26" i="28"/>
  <c r="K26" i="28"/>
  <c r="J34" i="28"/>
  <c r="K34" i="28"/>
  <c r="J42" i="28"/>
  <c r="K42" i="28"/>
  <c r="J50" i="28"/>
  <c r="K50" i="28"/>
  <c r="J58" i="28"/>
  <c r="K58" i="28"/>
  <c r="J66" i="28"/>
  <c r="K66" i="28"/>
  <c r="J74" i="28"/>
  <c r="K74" i="28"/>
  <c r="J82" i="28"/>
  <c r="K82" i="28"/>
  <c r="J90" i="28"/>
  <c r="K90" i="28"/>
  <c r="J98" i="28"/>
  <c r="K98" i="28"/>
  <c r="J106" i="28"/>
  <c r="K106" i="28"/>
  <c r="J114" i="28"/>
  <c r="K114" i="28"/>
  <c r="J122" i="28"/>
  <c r="K122" i="28"/>
  <c r="J130" i="28"/>
  <c r="K130" i="28"/>
  <c r="J138" i="28"/>
  <c r="K138" i="28"/>
  <c r="J146" i="28"/>
  <c r="K146" i="28"/>
  <c r="J154" i="28"/>
  <c r="K154" i="28"/>
  <c r="J162" i="28"/>
  <c r="K162" i="28"/>
  <c r="J170" i="28"/>
  <c r="K170" i="28"/>
  <c r="J178" i="28"/>
  <c r="K178" i="28"/>
  <c r="J186" i="28"/>
  <c r="K186" i="28"/>
  <c r="J194" i="28"/>
  <c r="K194" i="28"/>
  <c r="J202" i="28"/>
  <c r="K202" i="28"/>
  <c r="J210" i="28"/>
  <c r="K210" i="28"/>
  <c r="J218" i="28"/>
  <c r="K218" i="28"/>
  <c r="J226" i="28"/>
  <c r="K226" i="28"/>
  <c r="J234" i="28"/>
  <c r="K234" i="28"/>
  <c r="J242" i="28"/>
  <c r="K242" i="28"/>
  <c r="J250" i="28"/>
  <c r="K250" i="28"/>
  <c r="J258" i="28"/>
  <c r="K258" i="28"/>
  <c r="J266" i="28"/>
  <c r="K266" i="28"/>
  <c r="J274" i="28"/>
  <c r="K274" i="28"/>
  <c r="J282" i="28"/>
  <c r="K282" i="28"/>
  <c r="J290" i="28"/>
  <c r="K290" i="28"/>
  <c r="J298" i="28"/>
  <c r="K298" i="28"/>
  <c r="J306" i="28"/>
  <c r="K306" i="28"/>
  <c r="J314" i="28"/>
  <c r="K314" i="28"/>
  <c r="J801" i="28"/>
  <c r="K801" i="28"/>
  <c r="J330" i="28"/>
  <c r="K330" i="28"/>
  <c r="J338" i="28"/>
  <c r="K338" i="28"/>
  <c r="J346" i="28"/>
  <c r="K346" i="28"/>
  <c r="J354" i="28"/>
  <c r="K354" i="28"/>
  <c r="J362" i="28"/>
  <c r="K362" i="28"/>
  <c r="J367" i="28"/>
  <c r="K367" i="28"/>
  <c r="J372" i="28"/>
  <c r="K372" i="28"/>
  <c r="J378" i="28"/>
  <c r="K378" i="28"/>
  <c r="J383" i="28"/>
  <c r="K383" i="28"/>
  <c r="J388" i="28"/>
  <c r="K388" i="28"/>
  <c r="J394" i="28"/>
  <c r="K394" i="28"/>
  <c r="J399" i="28"/>
  <c r="K399" i="28"/>
  <c r="J404" i="28"/>
  <c r="K404" i="28"/>
  <c r="J410" i="28"/>
  <c r="K410" i="28"/>
  <c r="J415" i="28"/>
  <c r="K415" i="28"/>
  <c r="J420" i="28"/>
  <c r="K420" i="28"/>
  <c r="J426" i="28"/>
  <c r="K426" i="28"/>
  <c r="J431" i="28"/>
  <c r="K431" i="28"/>
  <c r="J436" i="28"/>
  <c r="K436" i="28"/>
  <c r="J442" i="28"/>
  <c r="K442" i="28"/>
  <c r="J447" i="28"/>
  <c r="K447" i="28"/>
  <c r="J452" i="28"/>
  <c r="K452" i="28"/>
  <c r="J458" i="28"/>
  <c r="K458" i="28"/>
  <c r="J463" i="28"/>
  <c r="K463" i="28"/>
  <c r="J468" i="28"/>
  <c r="K468" i="28"/>
  <c r="J474" i="28"/>
  <c r="K474" i="28"/>
  <c r="J479" i="28"/>
  <c r="K479" i="28"/>
  <c r="J484" i="28"/>
  <c r="K484" i="28"/>
  <c r="J490" i="28"/>
  <c r="K490" i="28"/>
  <c r="J495" i="28"/>
  <c r="K495" i="28"/>
  <c r="J500" i="28"/>
  <c r="K500" i="28"/>
  <c r="J506" i="28"/>
  <c r="K506" i="28"/>
  <c r="J511" i="28"/>
  <c r="K511" i="28"/>
  <c r="J516" i="28"/>
  <c r="K516" i="28"/>
  <c r="J522" i="28"/>
  <c r="K522" i="28"/>
  <c r="J526" i="28"/>
  <c r="K526" i="28"/>
  <c r="J530" i="28"/>
  <c r="K530" i="28"/>
  <c r="J534" i="28"/>
  <c r="K534" i="28"/>
  <c r="J538" i="28"/>
  <c r="K538" i="28"/>
  <c r="J542" i="28"/>
  <c r="K542" i="28"/>
  <c r="J546" i="28"/>
  <c r="K546" i="28"/>
  <c r="J550" i="28"/>
  <c r="K550" i="28"/>
  <c r="J554" i="28"/>
  <c r="K554" i="28"/>
  <c r="J558" i="28"/>
  <c r="K558" i="28"/>
  <c r="J562" i="28"/>
  <c r="K562" i="28"/>
  <c r="J566" i="28"/>
  <c r="K566" i="28"/>
  <c r="J570" i="28"/>
  <c r="K570" i="28"/>
  <c r="J574" i="28"/>
  <c r="K574" i="28"/>
  <c r="J578" i="28"/>
  <c r="K578" i="28"/>
  <c r="J582" i="28"/>
  <c r="K582" i="28"/>
  <c r="J586" i="28"/>
  <c r="K586" i="28"/>
  <c r="J590" i="28"/>
  <c r="K590" i="28"/>
  <c r="J594" i="28"/>
  <c r="K594" i="28"/>
  <c r="J598" i="28"/>
  <c r="K598" i="28"/>
  <c r="J602" i="28"/>
  <c r="K602" i="28"/>
  <c r="J606" i="28"/>
  <c r="K606" i="28"/>
  <c r="J610" i="28"/>
  <c r="K610" i="28"/>
  <c r="J614" i="28"/>
  <c r="K614" i="28"/>
  <c r="J618" i="28"/>
  <c r="K618" i="28"/>
  <c r="J622" i="28"/>
  <c r="K622" i="28"/>
  <c r="J626" i="28"/>
  <c r="K626" i="28"/>
  <c r="J630" i="28"/>
  <c r="K630" i="28"/>
  <c r="J634" i="28"/>
  <c r="K634" i="28"/>
  <c r="J638" i="28"/>
  <c r="K638" i="28"/>
  <c r="J642" i="28"/>
  <c r="K642" i="28"/>
  <c r="J646" i="28"/>
  <c r="K646" i="28"/>
  <c r="J650" i="28"/>
  <c r="K650" i="28"/>
  <c r="J654" i="28"/>
  <c r="K654" i="28"/>
  <c r="J658" i="28"/>
  <c r="K658" i="28"/>
  <c r="J662" i="28"/>
  <c r="K662" i="28"/>
  <c r="J666" i="28"/>
  <c r="K666" i="28"/>
  <c r="J670" i="28"/>
  <c r="K670" i="28"/>
  <c r="J674" i="28"/>
  <c r="K674" i="28"/>
  <c r="J678" i="28"/>
  <c r="K678" i="28"/>
  <c r="J682" i="28"/>
  <c r="K682" i="28"/>
  <c r="J686" i="28"/>
  <c r="K686" i="28"/>
  <c r="J690" i="28"/>
  <c r="K690" i="28"/>
  <c r="J694" i="28"/>
  <c r="K694" i="28"/>
  <c r="J698" i="28"/>
  <c r="K698" i="28"/>
  <c r="J702" i="28"/>
  <c r="K702" i="28"/>
  <c r="J706" i="28"/>
  <c r="K706" i="28"/>
  <c r="J710" i="28"/>
  <c r="K710" i="28"/>
  <c r="J714" i="28"/>
  <c r="K714" i="28"/>
  <c r="J718" i="28"/>
  <c r="K718" i="28"/>
  <c r="J722" i="28"/>
  <c r="K722" i="28"/>
  <c r="J726" i="28"/>
  <c r="K726" i="28"/>
  <c r="J730" i="28"/>
  <c r="K730" i="28"/>
  <c r="J734" i="28"/>
  <c r="K734" i="28"/>
  <c r="J738" i="28"/>
  <c r="K738" i="28"/>
  <c r="J742" i="28"/>
  <c r="K742" i="28"/>
  <c r="J746" i="28"/>
  <c r="K746" i="28"/>
  <c r="J750" i="28"/>
  <c r="K750" i="28"/>
  <c r="J754" i="28"/>
  <c r="K754" i="28"/>
  <c r="J758" i="28"/>
  <c r="K758" i="28"/>
  <c r="J762" i="28"/>
  <c r="K762" i="28"/>
  <c r="J766" i="28"/>
  <c r="K766" i="28"/>
  <c r="J770" i="28"/>
  <c r="K770" i="28"/>
  <c r="J774" i="28"/>
  <c r="K774" i="28"/>
  <c r="J778" i="28"/>
  <c r="K778" i="28"/>
  <c r="J782" i="28"/>
  <c r="K782" i="28"/>
  <c r="J786" i="28"/>
  <c r="K786" i="28"/>
  <c r="J790" i="28"/>
  <c r="K790" i="28"/>
  <c r="J794" i="28"/>
  <c r="K794" i="28"/>
  <c r="J798" i="28"/>
  <c r="K798" i="28"/>
  <c r="J802" i="28"/>
  <c r="K802" i="28"/>
  <c r="J806" i="28"/>
  <c r="K806" i="28"/>
  <c r="J810" i="28"/>
  <c r="K810" i="28"/>
  <c r="J814" i="28"/>
  <c r="K814" i="28"/>
  <c r="J818" i="28"/>
  <c r="K818" i="28"/>
  <c r="J822" i="28"/>
  <c r="K822" i="28"/>
  <c r="J826" i="28"/>
  <c r="K826" i="28"/>
  <c r="J830" i="28"/>
  <c r="K830" i="28"/>
  <c r="J834" i="28"/>
  <c r="K834" i="28"/>
  <c r="J838" i="28"/>
  <c r="K838" i="28"/>
  <c r="J842" i="28"/>
  <c r="K842" i="28"/>
  <c r="J846" i="28"/>
  <c r="K846" i="28"/>
  <c r="J850" i="28"/>
  <c r="K850" i="28"/>
  <c r="J854" i="28"/>
  <c r="K854" i="28"/>
  <c r="J858" i="28"/>
  <c r="K858" i="28"/>
  <c r="J862" i="28"/>
  <c r="K862" i="28"/>
  <c r="J866" i="28"/>
  <c r="K866" i="28"/>
  <c r="J870" i="28"/>
  <c r="K870" i="28"/>
  <c r="J874" i="28"/>
  <c r="K874" i="28"/>
  <c r="J878" i="28"/>
  <c r="K878" i="28"/>
  <c r="J882" i="28"/>
  <c r="K882" i="28"/>
  <c r="J886" i="28"/>
  <c r="K886" i="28"/>
  <c r="J890" i="28"/>
  <c r="K890" i="28"/>
  <c r="J894" i="28"/>
  <c r="K894" i="28"/>
  <c r="J898" i="28"/>
  <c r="K898" i="28"/>
  <c r="J902" i="28"/>
  <c r="K902" i="28"/>
  <c r="J906" i="28"/>
  <c r="K906" i="28"/>
  <c r="J910" i="28"/>
  <c r="K910" i="28"/>
  <c r="J4" i="28"/>
  <c r="K4" i="28"/>
  <c r="J12" i="28"/>
  <c r="K12" i="28"/>
  <c r="J20" i="28"/>
  <c r="K20" i="28"/>
  <c r="J28" i="28"/>
  <c r="K28" i="28"/>
  <c r="J36" i="28"/>
  <c r="K36" i="28"/>
  <c r="J44" i="28"/>
  <c r="K44" i="28"/>
  <c r="J52" i="28"/>
  <c r="K52" i="28"/>
  <c r="J60" i="28"/>
  <c r="K60" i="28"/>
  <c r="J68" i="28"/>
  <c r="K68" i="28"/>
  <c r="J76" i="28"/>
  <c r="K76" i="28"/>
  <c r="J84" i="28"/>
  <c r="K84" i="28"/>
  <c r="J92" i="28"/>
  <c r="K92" i="28"/>
  <c r="J100" i="28"/>
  <c r="K100" i="28"/>
  <c r="J108" i="28"/>
  <c r="K108" i="28"/>
  <c r="J116" i="28"/>
  <c r="K116" i="28"/>
  <c r="J124" i="28"/>
  <c r="K124" i="28"/>
  <c r="J132" i="28"/>
  <c r="K132" i="28"/>
  <c r="J140" i="28"/>
  <c r="K140" i="28"/>
  <c r="J148" i="28"/>
  <c r="K148" i="28"/>
  <c r="J156" i="28"/>
  <c r="K156" i="28"/>
  <c r="J164" i="28"/>
  <c r="K164" i="28"/>
  <c r="J172" i="28"/>
  <c r="K172" i="28"/>
  <c r="J180" i="28"/>
  <c r="K180" i="28"/>
  <c r="J188" i="28"/>
  <c r="K188" i="28"/>
  <c r="J196" i="28"/>
  <c r="K196" i="28"/>
  <c r="J204" i="28"/>
  <c r="K204" i="28"/>
  <c r="J212" i="28"/>
  <c r="K212" i="28"/>
  <c r="J220" i="28"/>
  <c r="K220" i="28"/>
  <c r="J228" i="28"/>
  <c r="K228" i="28"/>
  <c r="J236" i="28"/>
  <c r="K236" i="28"/>
  <c r="J244" i="28"/>
  <c r="K244" i="28"/>
  <c r="J252" i="28"/>
  <c r="K252" i="28"/>
  <c r="J260" i="28"/>
  <c r="K260" i="28"/>
  <c r="J268" i="28"/>
  <c r="K268" i="28"/>
  <c r="J276" i="28"/>
  <c r="K276" i="28"/>
  <c r="J284" i="28"/>
  <c r="K284" i="28"/>
  <c r="J292" i="28"/>
  <c r="K292" i="28"/>
  <c r="J300" i="28"/>
  <c r="K300" i="28"/>
  <c r="J308" i="28"/>
  <c r="K308" i="28"/>
  <c r="J316" i="28"/>
  <c r="K316" i="28"/>
  <c r="J324" i="28"/>
  <c r="K324" i="28"/>
  <c r="J332" i="28"/>
  <c r="K332" i="28"/>
  <c r="J340" i="28"/>
  <c r="K340" i="28"/>
  <c r="J348" i="28"/>
  <c r="K348" i="28"/>
  <c r="J356" i="28"/>
  <c r="K356" i="28"/>
  <c r="J363" i="28"/>
  <c r="K363" i="28"/>
  <c r="J368" i="28"/>
  <c r="K368" i="28"/>
  <c r="J374" i="28"/>
  <c r="K374" i="28"/>
  <c r="J379" i="28"/>
  <c r="K379" i="28"/>
  <c r="J384" i="28"/>
  <c r="K384" i="28"/>
  <c r="J390" i="28"/>
  <c r="K390" i="28"/>
  <c r="J395" i="28"/>
  <c r="K395" i="28"/>
  <c r="J400" i="28"/>
  <c r="K400" i="28"/>
  <c r="J406" i="28"/>
  <c r="K406" i="28"/>
  <c r="J411" i="28"/>
  <c r="K411" i="28"/>
  <c r="J416" i="28"/>
  <c r="K416" i="28"/>
  <c r="J422" i="28"/>
  <c r="K422" i="28"/>
  <c r="J427" i="28"/>
  <c r="K427" i="28"/>
  <c r="J432" i="28"/>
  <c r="K432" i="28"/>
  <c r="J438" i="28"/>
  <c r="K438" i="28"/>
  <c r="J443" i="28"/>
  <c r="K443" i="28"/>
  <c r="J448" i="28"/>
  <c r="K448" i="28"/>
  <c r="J454" i="28"/>
  <c r="K454" i="28"/>
  <c r="J459" i="28"/>
  <c r="K459" i="28"/>
  <c r="J464" i="28"/>
  <c r="K464" i="28"/>
  <c r="J470" i="28"/>
  <c r="K470" i="28"/>
  <c r="J475" i="28"/>
  <c r="K475" i="28"/>
  <c r="J480" i="28"/>
  <c r="K480" i="28"/>
  <c r="J486" i="28"/>
  <c r="K486" i="28"/>
  <c r="J491" i="28"/>
  <c r="K491" i="28"/>
  <c r="J496" i="28"/>
  <c r="K496" i="28"/>
  <c r="J502" i="28"/>
  <c r="K502" i="28"/>
  <c r="J507" i="28"/>
  <c r="K507" i="28"/>
  <c r="J512" i="28"/>
  <c r="K512" i="28"/>
  <c r="J518" i="28"/>
  <c r="K518" i="28"/>
  <c r="J523" i="28"/>
  <c r="K523" i="28"/>
  <c r="J527" i="28"/>
  <c r="K527" i="28"/>
  <c r="J531" i="28"/>
  <c r="K531" i="28"/>
  <c r="J535" i="28"/>
  <c r="K535" i="28"/>
  <c r="J539" i="28"/>
  <c r="K539" i="28"/>
  <c r="J543" i="28"/>
  <c r="K543" i="28"/>
  <c r="J547" i="28"/>
  <c r="K547" i="28"/>
  <c r="J551" i="28"/>
  <c r="K551" i="28"/>
  <c r="J555" i="28"/>
  <c r="K555" i="28"/>
  <c r="J559" i="28"/>
  <c r="K559" i="28"/>
  <c r="J563" i="28"/>
  <c r="K563" i="28"/>
  <c r="J567" i="28"/>
  <c r="K567" i="28"/>
  <c r="J571" i="28"/>
  <c r="K571" i="28"/>
  <c r="J575" i="28"/>
  <c r="K575" i="28"/>
  <c r="J579" i="28"/>
  <c r="K579" i="28"/>
  <c r="J583" i="28"/>
  <c r="K583" i="28"/>
  <c r="J587" i="28"/>
  <c r="K587" i="28"/>
  <c r="J591" i="28"/>
  <c r="K591" i="28"/>
  <c r="J595" i="28"/>
  <c r="K595" i="28"/>
  <c r="J599" i="28"/>
  <c r="K599" i="28"/>
  <c r="J603" i="28"/>
  <c r="K603" i="28"/>
  <c r="J607" i="28"/>
  <c r="K607" i="28"/>
  <c r="J611" i="28"/>
  <c r="K611" i="28"/>
  <c r="J615" i="28"/>
  <c r="K615" i="28"/>
  <c r="J619" i="28"/>
  <c r="K619" i="28"/>
  <c r="J623" i="28"/>
  <c r="K623" i="28"/>
  <c r="J627" i="28"/>
  <c r="K627" i="28"/>
  <c r="J631" i="28"/>
  <c r="K631" i="28"/>
  <c r="J635" i="28"/>
  <c r="K635" i="28"/>
  <c r="J639" i="28"/>
  <c r="K639" i="28"/>
  <c r="J643" i="28"/>
  <c r="K643" i="28"/>
  <c r="J647" i="28"/>
  <c r="K647" i="28"/>
  <c r="J651" i="28"/>
  <c r="K651" i="28"/>
  <c r="J655" i="28"/>
  <c r="K655" i="28"/>
  <c r="K659" i="28"/>
  <c r="J663" i="28"/>
  <c r="K663" i="28"/>
  <c r="J667" i="28"/>
  <c r="K667" i="28"/>
  <c r="J671" i="28"/>
  <c r="K671" i="28"/>
  <c r="J675" i="28"/>
  <c r="K675" i="28"/>
  <c r="J679" i="28"/>
  <c r="K679" i="28"/>
  <c r="J683" i="28"/>
  <c r="K683" i="28"/>
  <c r="J687" i="28"/>
  <c r="K687" i="28"/>
  <c r="J691" i="28"/>
  <c r="K691" i="28"/>
  <c r="J695" i="28"/>
  <c r="K695" i="28"/>
  <c r="J699" i="28"/>
  <c r="K699" i="28"/>
  <c r="J703" i="28"/>
  <c r="K703" i="28"/>
  <c r="J707" i="28"/>
  <c r="K707" i="28"/>
  <c r="J711" i="28"/>
  <c r="K711" i="28"/>
  <c r="J715" i="28"/>
  <c r="K715" i="28"/>
  <c r="J719" i="28"/>
  <c r="K719" i="28"/>
  <c r="J723" i="28"/>
  <c r="K723" i="28"/>
  <c r="J727" i="28"/>
  <c r="K727" i="28"/>
  <c r="J731" i="28"/>
  <c r="K731" i="28"/>
  <c r="J735" i="28"/>
  <c r="K735" i="28"/>
  <c r="J739" i="28"/>
  <c r="K739" i="28"/>
  <c r="J743" i="28"/>
  <c r="K743" i="28"/>
  <c r="J747" i="28"/>
  <c r="K747" i="28"/>
  <c r="J751" i="28"/>
  <c r="K751" i="28"/>
  <c r="J755" i="28"/>
  <c r="K755" i="28"/>
  <c r="J759" i="28"/>
  <c r="K759" i="28"/>
  <c r="J763" i="28"/>
  <c r="K763" i="28"/>
  <c r="J767" i="28"/>
  <c r="K767" i="28"/>
  <c r="J771" i="28"/>
  <c r="K771" i="28"/>
  <c r="J775" i="28"/>
  <c r="K775" i="28"/>
  <c r="J779" i="28"/>
  <c r="K779" i="28"/>
  <c r="J783" i="28"/>
  <c r="K783" i="28"/>
  <c r="J787" i="28"/>
  <c r="K787" i="28"/>
  <c r="J791" i="28"/>
  <c r="K791" i="28"/>
  <c r="J795" i="28"/>
  <c r="K795" i="28"/>
  <c r="J799" i="28"/>
  <c r="K799" i="28"/>
  <c r="J803" i="28"/>
  <c r="K803" i="28"/>
  <c r="J807" i="28"/>
  <c r="K807" i="28"/>
  <c r="J811" i="28"/>
  <c r="K811" i="28"/>
  <c r="J815" i="28"/>
  <c r="K815" i="28"/>
  <c r="J819" i="28"/>
  <c r="K819" i="28"/>
  <c r="J823" i="28"/>
  <c r="K823" i="28"/>
  <c r="J827" i="28"/>
  <c r="K827" i="28"/>
  <c r="J831" i="28"/>
  <c r="K831" i="28"/>
  <c r="J835" i="28"/>
  <c r="K835" i="28"/>
  <c r="J839" i="28"/>
  <c r="K839" i="28"/>
  <c r="J843" i="28"/>
  <c r="K843" i="28"/>
  <c r="J847" i="28"/>
  <c r="K847" i="28"/>
  <c r="J851" i="28"/>
  <c r="K851" i="28"/>
  <c r="J855" i="28"/>
  <c r="K855" i="28"/>
  <c r="J859" i="28"/>
  <c r="K859" i="28"/>
  <c r="J863" i="28"/>
  <c r="K863" i="28"/>
  <c r="J867" i="28"/>
  <c r="K867" i="28"/>
  <c r="J871" i="28"/>
  <c r="K871" i="28"/>
  <c r="J875" i="28"/>
  <c r="K875" i="28"/>
  <c r="J879" i="28"/>
  <c r="K879" i="28"/>
  <c r="J883" i="28"/>
  <c r="K883" i="28"/>
  <c r="J887" i="28"/>
  <c r="K887" i="28"/>
  <c r="J891" i="28"/>
  <c r="K891" i="28"/>
  <c r="J895" i="28"/>
  <c r="K895" i="28"/>
  <c r="J899" i="28"/>
  <c r="K899" i="28"/>
  <c r="J903" i="28"/>
  <c r="K903" i="28"/>
  <c r="J907" i="28"/>
  <c r="K907" i="28"/>
  <c r="J911" i="28"/>
  <c r="K911" i="28"/>
  <c r="J915" i="28"/>
  <c r="K915" i="28"/>
  <c r="J919" i="28"/>
  <c r="K919" i="28"/>
  <c r="J923" i="28"/>
  <c r="K923" i="28"/>
  <c r="J927" i="28"/>
  <c r="K927" i="28"/>
  <c r="J931" i="28"/>
  <c r="K931" i="28"/>
  <c r="J935" i="28"/>
  <c r="K935" i="28"/>
  <c r="J939" i="28"/>
  <c r="K939" i="28"/>
  <c r="J943" i="28"/>
  <c r="K943" i="28"/>
  <c r="J947" i="28"/>
  <c r="K947" i="28"/>
  <c r="J951" i="28"/>
  <c r="K951" i="28"/>
  <c r="J955" i="28"/>
  <c r="K955" i="28"/>
  <c r="J959" i="28"/>
  <c r="K959" i="28"/>
  <c r="J963" i="28"/>
  <c r="K963" i="28"/>
  <c r="J967" i="28"/>
  <c r="K967" i="28"/>
  <c r="J971" i="28"/>
  <c r="K971" i="28"/>
  <c r="J975" i="28"/>
  <c r="K975" i="28"/>
  <c r="J979" i="28"/>
  <c r="K979" i="28"/>
  <c r="J983" i="28"/>
  <c r="K983" i="28"/>
  <c r="J987" i="28"/>
  <c r="K987" i="28"/>
  <c r="J991" i="28"/>
  <c r="K991" i="28"/>
  <c r="J995" i="28"/>
  <c r="K995" i="28"/>
  <c r="J999" i="28"/>
  <c r="K999" i="28"/>
  <c r="J1003" i="28"/>
  <c r="K1003" i="28"/>
  <c r="J1007" i="28"/>
  <c r="K1007" i="28"/>
  <c r="J1011" i="28"/>
  <c r="K1011" i="28"/>
  <c r="J1015" i="28"/>
  <c r="K1015" i="28"/>
  <c r="J1019" i="28"/>
  <c r="K1019" i="28"/>
  <c r="J1023" i="28"/>
  <c r="K1023" i="28"/>
  <c r="J1027" i="28"/>
  <c r="K1027" i="28"/>
  <c r="J1031" i="28"/>
  <c r="K1031" i="28"/>
  <c r="J1035" i="28"/>
  <c r="K1035" i="28"/>
  <c r="J1039" i="28"/>
  <c r="K1039" i="28"/>
  <c r="J1043" i="28"/>
  <c r="K1043" i="28"/>
  <c r="J1047" i="28"/>
  <c r="K1047" i="28"/>
  <c r="J1051" i="28"/>
  <c r="K1051" i="28"/>
  <c r="J1055" i="28"/>
  <c r="K1055" i="28"/>
  <c r="J1059" i="28"/>
  <c r="K1059" i="28"/>
  <c r="J1063" i="28"/>
  <c r="K1063" i="28"/>
  <c r="J1067" i="28"/>
  <c r="K1067" i="28"/>
  <c r="J1071" i="28"/>
  <c r="K1071" i="28"/>
  <c r="J1075" i="28"/>
  <c r="K1075" i="28"/>
  <c r="J1079" i="28"/>
  <c r="K1079" i="28"/>
  <c r="J1083" i="28"/>
  <c r="K1083" i="28"/>
  <c r="J1087" i="28"/>
  <c r="K1087" i="28"/>
  <c r="J1091" i="28"/>
  <c r="K1091" i="28"/>
  <c r="J1095" i="28"/>
  <c r="K1095" i="28"/>
  <c r="J1099" i="28"/>
  <c r="K1099" i="28"/>
  <c r="J1103" i="28"/>
  <c r="K1103" i="28"/>
  <c r="J1107" i="28"/>
  <c r="K1107" i="28"/>
  <c r="J1111" i="28"/>
  <c r="K1111" i="28"/>
  <c r="J1115" i="28"/>
  <c r="K1115" i="28"/>
  <c r="J1119" i="28"/>
  <c r="K1119" i="28"/>
  <c r="J1123" i="28"/>
  <c r="K1123" i="28"/>
  <c r="J1127" i="28"/>
  <c r="K1127" i="28"/>
  <c r="J1131" i="28"/>
  <c r="K1131" i="28"/>
  <c r="J1135" i="28"/>
  <c r="K1135" i="28"/>
  <c r="J1139" i="28"/>
  <c r="K1139" i="28"/>
  <c r="J1143" i="28"/>
  <c r="K1143" i="28"/>
  <c r="J1147" i="28"/>
  <c r="K1147" i="28"/>
  <c r="J1151" i="28"/>
  <c r="K1151" i="28"/>
  <c r="J1155" i="28"/>
  <c r="K1155" i="28"/>
  <c r="J1159" i="28"/>
  <c r="K1159" i="28"/>
  <c r="J1163" i="28"/>
  <c r="K1163" i="28"/>
  <c r="J1167" i="28"/>
  <c r="K1167" i="28"/>
  <c r="J1171" i="28"/>
  <c r="K1171" i="28"/>
  <c r="J1175" i="28"/>
  <c r="K1175" i="28"/>
  <c r="J1179" i="28"/>
  <c r="K1179" i="28"/>
  <c r="J1183" i="28"/>
  <c r="K1183" i="28"/>
  <c r="J1187" i="28"/>
  <c r="K1187" i="28"/>
  <c r="J1191" i="28"/>
  <c r="K1191" i="28"/>
  <c r="J1195" i="28"/>
  <c r="K1195" i="28"/>
  <c r="J1199" i="28"/>
  <c r="K1199" i="28"/>
  <c r="J1203" i="28"/>
  <c r="K1203" i="28"/>
  <c r="J1207" i="28"/>
  <c r="K1207" i="28"/>
  <c r="J1211" i="28"/>
  <c r="K1211" i="28"/>
  <c r="J1215" i="28"/>
  <c r="K1215" i="28"/>
  <c r="J1219" i="28"/>
  <c r="K1219" i="28"/>
  <c r="J1223" i="28"/>
  <c r="K1223" i="28"/>
  <c r="J1227" i="28"/>
  <c r="K1227" i="28"/>
  <c r="J1231" i="28"/>
  <c r="K1231" i="28"/>
  <c r="J1235" i="28"/>
  <c r="K1235" i="28"/>
  <c r="J1239" i="28"/>
  <c r="K1239" i="28"/>
  <c r="J1243" i="28"/>
  <c r="K1243" i="28"/>
  <c r="J1247" i="28"/>
  <c r="K1247" i="28"/>
  <c r="J1251" i="28"/>
  <c r="K1251" i="28"/>
  <c r="J1255" i="28"/>
  <c r="K1255" i="28"/>
  <c r="J1259" i="28"/>
  <c r="K1259" i="28"/>
  <c r="J1263" i="28"/>
  <c r="K1263" i="28"/>
  <c r="J1267" i="28"/>
  <c r="K1267" i="28"/>
  <c r="J1271" i="28"/>
  <c r="K1271" i="28"/>
  <c r="J1275" i="28"/>
  <c r="K1275" i="28"/>
  <c r="J1279" i="28"/>
  <c r="K1279" i="28"/>
  <c r="J1283" i="28"/>
  <c r="K1283" i="28"/>
  <c r="J1287" i="28"/>
  <c r="K1287" i="28"/>
  <c r="J1291" i="28"/>
  <c r="K1291" i="28"/>
  <c r="J1295" i="28"/>
  <c r="K1295" i="28"/>
  <c r="J1299" i="28"/>
  <c r="K1299" i="28"/>
  <c r="J1303" i="28"/>
  <c r="K1303" i="28"/>
  <c r="J1307" i="28"/>
  <c r="K1307" i="28"/>
  <c r="J1311" i="28"/>
  <c r="K1311" i="28"/>
  <c r="J1315" i="28"/>
  <c r="K1315" i="28"/>
  <c r="J1319" i="28"/>
  <c r="K1319" i="28"/>
  <c r="J1323" i="28"/>
  <c r="K1323" i="28"/>
  <c r="J1327" i="28"/>
  <c r="K1327" i="28"/>
  <c r="J1331" i="28"/>
  <c r="K1331" i="28"/>
  <c r="J1335" i="28"/>
  <c r="K1335" i="28"/>
  <c r="J1339" i="28"/>
  <c r="K1339" i="28"/>
  <c r="J1343" i="28"/>
  <c r="K1343" i="28"/>
  <c r="J1347" i="28"/>
  <c r="K1347" i="28"/>
  <c r="J1351" i="28"/>
  <c r="K1351" i="28"/>
  <c r="J1355" i="28"/>
  <c r="K1355" i="28"/>
  <c r="J1359" i="28"/>
  <c r="K1359" i="28"/>
  <c r="J1363" i="28"/>
  <c r="K1363" i="28"/>
  <c r="J1367" i="28"/>
  <c r="K1367" i="28"/>
  <c r="J1371" i="28"/>
  <c r="K1371" i="28"/>
  <c r="J1375" i="28"/>
  <c r="K1375" i="28"/>
  <c r="J1379" i="28"/>
  <c r="K1379" i="28"/>
  <c r="J1383" i="28"/>
  <c r="K1383" i="28"/>
  <c r="J22" i="28"/>
  <c r="J54" i="28"/>
  <c r="K54" i="28"/>
  <c r="J86" i="28"/>
  <c r="K86" i="28"/>
  <c r="J118" i="28"/>
  <c r="K118" i="28"/>
  <c r="J150" i="28"/>
  <c r="K150" i="28"/>
  <c r="J182" i="28"/>
  <c r="K182" i="28"/>
  <c r="J214" i="28"/>
  <c r="K214" i="28"/>
  <c r="J246" i="28"/>
  <c r="K246" i="28"/>
  <c r="J278" i="28"/>
  <c r="K278" i="28"/>
  <c r="J310" i="28"/>
  <c r="K310" i="28"/>
  <c r="J342" i="28"/>
  <c r="K342" i="28"/>
  <c r="J370" i="28"/>
  <c r="K370" i="28"/>
  <c r="J391" i="28"/>
  <c r="K391" i="28"/>
  <c r="J412" i="28"/>
  <c r="K412" i="28"/>
  <c r="J434" i="28"/>
  <c r="K434" i="28"/>
  <c r="J455" i="28"/>
  <c r="K455" i="28"/>
  <c r="J476" i="28"/>
  <c r="K476" i="28"/>
  <c r="J498" i="28"/>
  <c r="K498" i="28"/>
  <c r="J519" i="28"/>
  <c r="K519" i="28"/>
  <c r="J536" i="28"/>
  <c r="K536" i="28"/>
  <c r="J552" i="28"/>
  <c r="K552" i="28"/>
  <c r="J568" i="28"/>
  <c r="K568" i="28"/>
  <c r="J584" i="28"/>
  <c r="K584" i="28"/>
  <c r="J600" i="28"/>
  <c r="K600" i="28"/>
  <c r="J616" i="28"/>
  <c r="K616" i="28"/>
  <c r="J632" i="28"/>
  <c r="K632" i="28"/>
  <c r="J648" i="28"/>
  <c r="K648" i="28"/>
  <c r="J664" i="28"/>
  <c r="K664" i="28"/>
  <c r="J680" i="28"/>
  <c r="K680" i="28"/>
  <c r="J696" i="28"/>
  <c r="K696" i="28"/>
  <c r="J712" i="28"/>
  <c r="K712" i="28"/>
  <c r="J728" i="28"/>
  <c r="K728" i="28"/>
  <c r="J744" i="28"/>
  <c r="K744" i="28"/>
  <c r="J760" i="28"/>
  <c r="K760" i="28"/>
  <c r="J776" i="28"/>
  <c r="K776" i="28"/>
  <c r="J792" i="28"/>
  <c r="K792" i="28"/>
  <c r="J808" i="28"/>
  <c r="K808" i="28"/>
  <c r="J824" i="28"/>
  <c r="K824" i="28"/>
  <c r="J840" i="28"/>
  <c r="K840" i="28"/>
  <c r="J856" i="28"/>
  <c r="K856" i="28"/>
  <c r="J872" i="28"/>
  <c r="K872" i="28"/>
  <c r="J888" i="28"/>
  <c r="K888" i="28"/>
  <c r="J904" i="28"/>
  <c r="K904" i="28"/>
  <c r="J916" i="28"/>
  <c r="K916" i="28"/>
  <c r="J924" i="28"/>
  <c r="K924" i="28"/>
  <c r="J932" i="28"/>
  <c r="K932" i="28"/>
  <c r="J940" i="28"/>
  <c r="K940" i="28"/>
  <c r="J948" i="28"/>
  <c r="K948" i="28"/>
  <c r="J956" i="28"/>
  <c r="K956" i="28"/>
  <c r="J964" i="28"/>
  <c r="K964" i="28"/>
  <c r="J972" i="28"/>
  <c r="K972" i="28"/>
  <c r="J980" i="28"/>
  <c r="K980" i="28"/>
  <c r="J988" i="28"/>
  <c r="K988" i="28"/>
  <c r="J996" i="28"/>
  <c r="K996" i="28"/>
  <c r="J1004" i="28"/>
  <c r="K1004" i="28"/>
  <c r="J1012" i="28"/>
  <c r="K1012" i="28"/>
  <c r="J1020" i="28"/>
  <c r="K1020" i="28"/>
  <c r="J1028" i="28"/>
  <c r="K1028" i="28"/>
  <c r="J1036" i="28"/>
  <c r="K1036" i="28"/>
  <c r="J1044" i="28"/>
  <c r="K1044" i="28"/>
  <c r="J1052" i="28"/>
  <c r="K1052" i="28"/>
  <c r="J1060" i="28"/>
  <c r="K1060" i="28"/>
  <c r="J1068" i="28"/>
  <c r="K1068" i="28"/>
  <c r="J1076" i="28"/>
  <c r="K1076" i="28"/>
  <c r="J1084" i="28"/>
  <c r="K1084" i="28"/>
  <c r="J1092" i="28"/>
  <c r="K1092" i="28"/>
  <c r="J1100" i="28"/>
  <c r="K1100" i="28"/>
  <c r="J1108" i="28"/>
  <c r="K1108" i="28"/>
  <c r="J1116" i="28"/>
  <c r="K1116" i="28"/>
  <c r="J1124" i="28"/>
  <c r="K1124" i="28"/>
  <c r="J1132" i="28"/>
  <c r="K1132" i="28"/>
  <c r="J1140" i="28"/>
  <c r="K1140" i="28"/>
  <c r="J1148" i="28"/>
  <c r="K1148" i="28"/>
  <c r="J1156" i="28"/>
  <c r="K1156" i="28"/>
  <c r="J1164" i="28"/>
  <c r="K1164" i="28"/>
  <c r="J1172" i="28"/>
  <c r="K1172" i="28"/>
  <c r="J1180" i="28"/>
  <c r="K1180" i="28"/>
  <c r="J1188" i="28"/>
  <c r="K1188" i="28"/>
  <c r="J1196" i="28"/>
  <c r="K1196" i="28"/>
  <c r="J1204" i="28"/>
  <c r="K1204" i="28"/>
  <c r="J1212" i="28"/>
  <c r="K1212" i="28"/>
  <c r="J1220" i="28"/>
  <c r="K1220" i="28"/>
  <c r="J1228" i="28"/>
  <c r="K1228" i="28"/>
  <c r="J1236" i="28"/>
  <c r="K1236" i="28"/>
  <c r="J1244" i="28"/>
  <c r="K1244" i="28"/>
  <c r="J1252" i="28"/>
  <c r="K1252" i="28"/>
  <c r="J1260" i="28"/>
  <c r="K1260" i="28"/>
  <c r="J1266" i="28"/>
  <c r="K1266" i="28"/>
  <c r="J1272" i="28"/>
  <c r="K1272" i="28"/>
  <c r="J1277" i="28"/>
  <c r="K1277" i="28"/>
  <c r="J1282" i="28"/>
  <c r="K1282" i="28"/>
  <c r="J1288" i="28"/>
  <c r="K1288" i="28"/>
  <c r="J1293" i="28"/>
  <c r="K1293" i="28"/>
  <c r="J1298" i="28"/>
  <c r="K1298" i="28"/>
  <c r="J1304" i="28"/>
  <c r="K1304" i="28"/>
  <c r="J1309" i="28"/>
  <c r="K1309" i="28"/>
  <c r="J1314" i="28"/>
  <c r="K1314" i="28"/>
  <c r="J1320" i="28"/>
  <c r="K1320" i="28"/>
  <c r="J1325" i="28"/>
  <c r="K1325" i="28"/>
  <c r="J1330" i="28"/>
  <c r="K1330" i="28"/>
  <c r="J1336" i="28"/>
  <c r="K1336" i="28"/>
  <c r="J1341" i="28"/>
  <c r="K1341" i="28"/>
  <c r="J1346" i="28"/>
  <c r="K1346" i="28"/>
  <c r="J1352" i="28"/>
  <c r="K1352" i="28"/>
  <c r="J1357" i="28"/>
  <c r="K1357" i="28"/>
  <c r="J1362" i="28"/>
  <c r="K1362" i="28"/>
  <c r="J1368" i="28"/>
  <c r="K1368" i="28"/>
  <c r="J1373" i="28"/>
  <c r="K1373" i="28"/>
  <c r="J1378" i="28"/>
  <c r="K1378" i="28"/>
  <c r="J1384" i="28"/>
  <c r="K1384" i="28"/>
  <c r="J1388" i="28"/>
  <c r="K1388" i="28"/>
  <c r="J1392" i="28"/>
  <c r="K1392" i="28"/>
  <c r="J1396" i="28"/>
  <c r="K1396" i="28"/>
  <c r="J1400" i="28"/>
  <c r="K1400" i="28"/>
  <c r="J1404" i="28"/>
  <c r="K1404" i="28"/>
  <c r="J1408" i="28"/>
  <c r="K1408" i="28"/>
  <c r="J1412" i="28"/>
  <c r="K1412" i="28"/>
  <c r="J1416" i="28"/>
  <c r="K1416" i="28"/>
  <c r="J1420" i="28"/>
  <c r="K1420" i="28"/>
  <c r="J1424" i="28"/>
  <c r="K1424" i="28"/>
  <c r="J1428" i="28"/>
  <c r="K1428" i="28"/>
  <c r="J1432" i="28"/>
  <c r="K1432" i="28"/>
  <c r="J1436" i="28"/>
  <c r="K1436" i="28"/>
  <c r="J1440" i="28"/>
  <c r="K1440" i="28"/>
  <c r="J1444" i="28"/>
  <c r="K1444" i="28"/>
  <c r="J1448" i="28"/>
  <c r="K1448" i="28"/>
  <c r="J1452" i="28"/>
  <c r="K1452" i="28"/>
  <c r="J1456" i="28"/>
  <c r="K1456" i="28"/>
  <c r="J1460" i="28"/>
  <c r="K1460" i="28"/>
  <c r="J1464" i="28"/>
  <c r="K1464" i="28"/>
  <c r="J1468" i="28"/>
  <c r="K1468" i="28"/>
  <c r="J1472" i="28"/>
  <c r="K1472" i="28"/>
  <c r="J1476" i="28"/>
  <c r="K1476" i="28"/>
  <c r="J1480" i="28"/>
  <c r="K1480" i="28"/>
  <c r="J1484" i="28"/>
  <c r="K1484" i="28"/>
  <c r="J1488" i="28"/>
  <c r="K1488" i="28"/>
  <c r="J1492" i="28"/>
  <c r="K1492" i="28"/>
  <c r="J1496" i="28"/>
  <c r="K1496" i="28"/>
  <c r="J1500" i="28"/>
  <c r="K1500" i="28"/>
  <c r="J1504" i="28"/>
  <c r="K1504" i="28"/>
  <c r="J1508" i="28"/>
  <c r="K1508" i="28"/>
  <c r="J1512" i="28"/>
  <c r="K1512" i="28"/>
  <c r="J1516" i="28"/>
  <c r="K1516" i="28"/>
  <c r="J1520" i="28"/>
  <c r="K1520" i="28"/>
  <c r="J1524" i="28"/>
  <c r="K1524" i="28"/>
  <c r="J1528" i="28"/>
  <c r="K1528" i="28"/>
  <c r="J1532" i="28"/>
  <c r="K1532" i="28"/>
  <c r="J1536" i="28"/>
  <c r="K1536" i="28"/>
  <c r="J1540" i="28"/>
  <c r="K1540" i="28"/>
  <c r="J1544" i="28"/>
  <c r="K1544" i="28"/>
  <c r="J1548" i="28"/>
  <c r="K1548" i="28"/>
  <c r="J1552" i="28"/>
  <c r="K1552" i="28"/>
  <c r="J1556" i="28"/>
  <c r="K1556" i="28"/>
  <c r="J1560" i="28"/>
  <c r="K1560" i="28"/>
  <c r="J1564" i="28"/>
  <c r="K1564" i="28"/>
  <c r="J1568" i="28"/>
  <c r="K1568" i="28"/>
  <c r="J1572" i="28"/>
  <c r="K1572" i="28"/>
  <c r="J1576" i="28"/>
  <c r="K1576" i="28"/>
  <c r="J1580" i="28"/>
  <c r="K1580" i="28"/>
  <c r="J1584" i="28"/>
  <c r="K1584" i="28"/>
  <c r="J1588" i="28"/>
  <c r="K1588" i="28"/>
  <c r="J1592" i="28"/>
  <c r="K1592" i="28"/>
  <c r="J1596" i="28"/>
  <c r="K1596" i="28"/>
  <c r="J1600" i="28"/>
  <c r="K1600" i="28"/>
  <c r="J1604" i="28"/>
  <c r="K1604" i="28"/>
  <c r="J1608" i="28"/>
  <c r="K1608" i="28"/>
  <c r="J1612" i="28"/>
  <c r="K1612" i="28"/>
  <c r="J1616" i="28"/>
  <c r="K1616" i="28"/>
  <c r="J1620" i="28"/>
  <c r="K1620" i="28"/>
  <c r="J1624" i="28"/>
  <c r="K1624" i="28"/>
  <c r="J1628" i="28"/>
  <c r="K1628" i="28"/>
  <c r="J1632" i="28"/>
  <c r="K1632" i="28"/>
  <c r="J1636" i="28"/>
  <c r="K1636" i="28"/>
  <c r="J1640" i="28"/>
  <c r="K1640" i="28"/>
  <c r="J1644" i="28"/>
  <c r="K1644" i="28"/>
  <c r="J1648" i="28"/>
  <c r="K1648" i="28"/>
  <c r="J1652" i="28"/>
  <c r="K1652" i="28"/>
  <c r="J1656" i="28"/>
  <c r="K1656" i="28"/>
  <c r="J1660" i="28"/>
  <c r="K1660" i="28"/>
  <c r="J1664" i="28"/>
  <c r="K1664" i="28"/>
  <c r="J1668" i="28"/>
  <c r="K1668" i="28"/>
  <c r="J1672" i="28"/>
  <c r="K1672" i="28"/>
  <c r="J1676" i="28"/>
  <c r="K1676" i="28"/>
  <c r="J1680" i="28"/>
  <c r="K1680" i="28"/>
  <c r="J1684" i="28"/>
  <c r="K1684" i="28"/>
  <c r="J1688" i="28"/>
  <c r="K1688" i="28"/>
  <c r="J1692" i="28"/>
  <c r="K1692" i="28"/>
  <c r="J1696" i="28"/>
  <c r="K1696" i="28"/>
  <c r="J1700" i="28"/>
  <c r="K1700" i="28"/>
  <c r="J1704" i="28"/>
  <c r="K1704" i="28"/>
  <c r="J1708" i="28"/>
  <c r="K1708" i="28"/>
  <c r="J1712" i="28"/>
  <c r="K1712" i="28"/>
  <c r="J1716" i="28"/>
  <c r="K1716" i="28"/>
  <c r="J1720" i="28"/>
  <c r="K1720" i="28"/>
  <c r="J1724" i="28"/>
  <c r="K1724" i="28"/>
  <c r="J1728" i="28"/>
  <c r="K1728" i="28"/>
  <c r="J1732" i="28"/>
  <c r="K1732" i="28"/>
  <c r="J1736" i="28"/>
  <c r="K1736" i="28"/>
  <c r="J1740" i="28"/>
  <c r="K1740" i="28"/>
  <c r="J1744" i="28"/>
  <c r="K1744" i="28"/>
  <c r="J1748" i="28"/>
  <c r="K1748" i="28"/>
  <c r="J1752" i="28"/>
  <c r="K1752" i="28"/>
  <c r="J1756" i="28"/>
  <c r="K1756" i="28"/>
  <c r="J1760" i="28"/>
  <c r="K1760" i="28"/>
  <c r="J1764" i="28"/>
  <c r="K1764" i="28"/>
  <c r="J1768" i="28"/>
  <c r="K1768" i="28"/>
  <c r="J1772" i="28"/>
  <c r="K1772" i="28"/>
  <c r="J1776" i="28"/>
  <c r="K1776" i="28"/>
  <c r="J1780" i="28"/>
  <c r="K1780" i="28"/>
  <c r="J1784" i="28"/>
  <c r="K1784" i="28"/>
  <c r="J1788" i="28"/>
  <c r="K1788" i="28"/>
  <c r="J1792" i="28"/>
  <c r="K1792" i="28"/>
  <c r="J1796" i="28"/>
  <c r="K1796" i="28"/>
  <c r="J1800" i="28"/>
  <c r="K1800" i="28"/>
  <c r="J1804" i="28"/>
  <c r="K1804" i="28"/>
  <c r="J1808" i="28"/>
  <c r="K1808" i="28"/>
  <c r="J1812" i="28"/>
  <c r="K1812" i="28"/>
  <c r="J1816" i="28"/>
  <c r="K1816" i="28"/>
  <c r="J1820" i="28"/>
  <c r="K1820" i="28"/>
  <c r="J1824" i="28"/>
  <c r="K1824" i="28"/>
  <c r="J1828" i="28"/>
  <c r="K1828" i="28"/>
  <c r="J1832" i="28"/>
  <c r="K1832" i="28"/>
  <c r="J1836" i="28"/>
  <c r="K1836" i="28"/>
  <c r="J1840" i="28"/>
  <c r="K1840" i="28"/>
  <c r="J1844" i="28"/>
  <c r="K1844" i="28"/>
  <c r="J1848" i="28"/>
  <c r="K1848" i="28"/>
  <c r="J1852" i="28"/>
  <c r="K1852" i="28"/>
  <c r="J1856" i="28"/>
  <c r="K1856" i="28"/>
  <c r="J1860" i="28"/>
  <c r="K1860" i="28"/>
  <c r="J1864" i="28"/>
  <c r="K1864" i="28"/>
  <c r="J1868" i="28"/>
  <c r="K1868" i="28"/>
  <c r="J1872" i="28"/>
  <c r="K1872" i="28"/>
  <c r="J1876" i="28"/>
  <c r="K1876" i="28"/>
  <c r="J1880" i="28"/>
  <c r="K1880" i="28"/>
  <c r="J1884" i="28"/>
  <c r="K1884" i="28"/>
  <c r="J1888" i="28"/>
  <c r="K1888" i="28"/>
  <c r="J1892" i="28"/>
  <c r="K1892" i="28"/>
  <c r="J1896" i="28"/>
  <c r="K1896" i="28"/>
  <c r="J1900" i="28"/>
  <c r="K1900" i="28"/>
  <c r="J1904" i="28"/>
  <c r="K1904" i="28"/>
  <c r="J1908" i="28"/>
  <c r="K1908" i="28"/>
  <c r="J1912" i="28"/>
  <c r="K1912" i="28"/>
  <c r="J1916" i="28"/>
  <c r="K1916" i="28"/>
  <c r="J1920" i="28"/>
  <c r="K1920" i="28"/>
  <c r="J1924" i="28"/>
  <c r="K1924" i="28"/>
  <c r="J1928" i="28"/>
  <c r="K1928" i="28"/>
  <c r="J1932" i="28"/>
  <c r="K1932" i="28"/>
  <c r="J1936" i="28"/>
  <c r="K1936" i="28"/>
  <c r="J1940" i="28"/>
  <c r="K1940" i="28"/>
  <c r="J1944" i="28"/>
  <c r="K1944" i="28"/>
  <c r="J1948" i="28"/>
  <c r="K1948" i="28"/>
  <c r="J1952" i="28"/>
  <c r="K1952" i="28"/>
  <c r="J1956" i="28"/>
  <c r="K1956" i="28"/>
  <c r="J1960" i="28"/>
  <c r="K1960" i="28"/>
  <c r="J1964" i="28"/>
  <c r="K1964" i="28"/>
  <c r="J1968" i="28"/>
  <c r="K1968" i="28"/>
  <c r="J1972" i="28"/>
  <c r="K1972" i="28"/>
  <c r="J1976" i="28"/>
  <c r="K1976" i="28"/>
  <c r="J1980" i="28"/>
  <c r="K1980" i="28"/>
  <c r="J1984" i="28"/>
  <c r="K1984" i="28"/>
  <c r="J1988" i="28"/>
  <c r="K1988" i="28"/>
  <c r="J1992" i="28"/>
  <c r="K1992" i="28"/>
  <c r="J1996" i="28"/>
  <c r="K1996" i="28"/>
  <c r="J2000" i="28"/>
  <c r="K2000" i="28"/>
  <c r="J2004" i="28"/>
  <c r="K2004" i="28"/>
  <c r="J2008" i="28"/>
  <c r="K2008" i="28"/>
  <c r="J2012" i="28"/>
  <c r="K2012" i="28"/>
  <c r="J2016" i="28"/>
  <c r="K2016" i="28"/>
  <c r="J2020" i="28"/>
  <c r="K2020" i="28"/>
  <c r="J2024" i="28"/>
  <c r="K2024" i="28"/>
  <c r="J2028" i="28"/>
  <c r="K2028" i="28"/>
  <c r="J2032" i="28"/>
  <c r="K2032" i="28"/>
  <c r="J2036" i="28"/>
  <c r="K2036" i="28"/>
  <c r="J2040" i="28"/>
  <c r="K2040" i="28"/>
  <c r="J2044" i="28"/>
  <c r="K2044" i="28"/>
  <c r="J2048" i="28"/>
  <c r="K2048" i="28"/>
  <c r="J2052" i="28"/>
  <c r="K2052" i="28"/>
  <c r="J2056" i="28"/>
  <c r="K2056" i="28"/>
  <c r="J2060" i="28"/>
  <c r="K2060" i="28"/>
  <c r="J2064" i="28"/>
  <c r="K2064" i="28"/>
  <c r="J2068" i="28"/>
  <c r="K2068" i="28"/>
  <c r="J2072" i="28"/>
  <c r="K2072" i="28"/>
  <c r="J2076" i="28"/>
  <c r="K2076" i="28"/>
  <c r="J2080" i="28"/>
  <c r="K2080" i="28"/>
  <c r="J2084" i="28"/>
  <c r="K2084" i="28"/>
  <c r="J2088" i="28"/>
  <c r="K2088" i="28"/>
  <c r="J2092" i="28"/>
  <c r="K2092" i="28"/>
  <c r="J2096" i="28"/>
  <c r="K2096" i="28"/>
  <c r="J2100" i="28"/>
  <c r="K2100" i="28"/>
  <c r="J2104" i="28"/>
  <c r="K2104" i="28"/>
  <c r="J2108" i="28"/>
  <c r="K2108" i="28"/>
  <c r="J2112" i="28"/>
  <c r="K2112" i="28"/>
  <c r="J2116" i="28"/>
  <c r="K2116" i="28"/>
  <c r="J2120" i="28"/>
  <c r="K2120" i="28"/>
  <c r="J2124" i="28"/>
  <c r="K2124" i="28"/>
  <c r="J2128" i="28"/>
  <c r="K2128" i="28"/>
  <c r="J2132" i="28"/>
  <c r="K2132" i="28"/>
  <c r="J2136" i="28"/>
  <c r="K2136" i="28"/>
  <c r="J2140" i="28"/>
  <c r="K2140" i="28"/>
  <c r="J2144" i="28"/>
  <c r="K2144" i="28"/>
  <c r="J2148" i="28"/>
  <c r="K2148" i="28"/>
  <c r="J2152" i="28"/>
  <c r="K2152" i="28"/>
  <c r="J2156" i="28"/>
  <c r="K2156" i="28"/>
  <c r="J2160" i="28"/>
  <c r="K2160" i="28"/>
  <c r="J2164" i="28"/>
  <c r="K2164" i="28"/>
  <c r="J2168" i="28"/>
  <c r="K2168" i="28"/>
  <c r="J2172" i="28"/>
  <c r="K2172" i="28"/>
  <c r="J2176" i="28"/>
  <c r="K2176" i="28"/>
  <c r="J2180" i="28"/>
  <c r="K2180" i="28"/>
  <c r="J2184" i="28"/>
  <c r="K2184" i="28"/>
  <c r="J1969" i="28"/>
  <c r="K1969" i="28"/>
  <c r="J1985" i="28"/>
  <c r="K1985" i="28"/>
  <c r="J1993" i="28"/>
  <c r="K1993" i="28"/>
  <c r="J1997" i="28"/>
  <c r="K1997" i="28"/>
  <c r="J2005" i="28"/>
  <c r="K2005" i="28"/>
  <c r="J2013" i="28"/>
  <c r="K2013" i="28"/>
  <c r="J2017" i="28"/>
  <c r="K2017" i="28"/>
  <c r="J2025" i="28"/>
  <c r="K2025" i="28"/>
  <c r="J2037" i="28"/>
  <c r="K2037" i="28"/>
  <c r="J2045" i="28"/>
  <c r="K2045" i="28"/>
  <c r="J2049" i="28"/>
  <c r="K2049" i="28"/>
  <c r="J2057" i="28"/>
  <c r="K2057" i="28"/>
  <c r="J2061" i="28"/>
  <c r="K2061" i="28"/>
  <c r="J2069" i="28"/>
  <c r="K2069" i="28"/>
  <c r="J2077" i="28"/>
  <c r="K2077" i="28"/>
  <c r="J2081" i="28"/>
  <c r="K2081" i="28"/>
  <c r="J2089" i="28"/>
  <c r="K2089" i="28"/>
  <c r="J2097" i="28"/>
  <c r="K2097" i="28"/>
  <c r="J30" i="28"/>
  <c r="K30" i="28"/>
  <c r="J62" i="28"/>
  <c r="K62" i="28"/>
  <c r="J94" i="28"/>
  <c r="K94" i="28"/>
  <c r="J126" i="28"/>
  <c r="K126" i="28"/>
  <c r="J158" i="28"/>
  <c r="K158" i="28"/>
  <c r="J190" i="28"/>
  <c r="K190" i="28"/>
  <c r="J222" i="28"/>
  <c r="K222" i="28"/>
  <c r="J254" i="28"/>
  <c r="K254" i="28"/>
  <c r="J286" i="28"/>
  <c r="K286" i="28"/>
  <c r="J318" i="28"/>
  <c r="K318" i="28"/>
  <c r="J350" i="28"/>
  <c r="K350" i="28"/>
  <c r="J375" i="28"/>
  <c r="K375" i="28"/>
  <c r="J396" i="28"/>
  <c r="K396" i="28"/>
  <c r="J418" i="28"/>
  <c r="K418" i="28"/>
  <c r="J439" i="28"/>
  <c r="K439" i="28"/>
  <c r="J460" i="28"/>
  <c r="K460" i="28"/>
  <c r="J482" i="28"/>
  <c r="K482" i="28"/>
  <c r="J503" i="28"/>
  <c r="K503" i="28"/>
  <c r="J524" i="28"/>
  <c r="K524" i="28"/>
  <c r="J540" i="28"/>
  <c r="K540" i="28"/>
  <c r="J556" i="28"/>
  <c r="K556" i="28"/>
  <c r="J572" i="28"/>
  <c r="K572" i="28"/>
  <c r="J588" i="28"/>
  <c r="K588" i="28"/>
  <c r="J604" i="28"/>
  <c r="K604" i="28"/>
  <c r="J620" i="28"/>
  <c r="K620" i="28"/>
  <c r="J636" i="28"/>
  <c r="K636" i="28"/>
  <c r="J652" i="28"/>
  <c r="K652" i="28"/>
  <c r="J668" i="28"/>
  <c r="K668" i="28"/>
  <c r="J684" i="28"/>
  <c r="K684" i="28"/>
  <c r="J700" i="28"/>
  <c r="K700" i="28"/>
  <c r="J716" i="28"/>
  <c r="K716" i="28"/>
  <c r="J732" i="28"/>
  <c r="K732" i="28"/>
  <c r="J748" i="28"/>
  <c r="K748" i="28"/>
  <c r="J764" i="28"/>
  <c r="K764" i="28"/>
  <c r="J780" i="28"/>
  <c r="K780" i="28"/>
  <c r="J796" i="28"/>
  <c r="K796" i="28"/>
  <c r="J812" i="28"/>
  <c r="K812" i="28"/>
  <c r="J828" i="28"/>
  <c r="K828" i="28"/>
  <c r="J844" i="28"/>
  <c r="K844" i="28"/>
  <c r="J860" i="28"/>
  <c r="K860" i="28"/>
  <c r="J876" i="28"/>
  <c r="K876" i="28"/>
  <c r="J892" i="28"/>
  <c r="K892" i="28"/>
  <c r="J908" i="28"/>
  <c r="K908" i="28"/>
  <c r="J918" i="28"/>
  <c r="K918" i="28"/>
  <c r="J926" i="28"/>
  <c r="K926" i="28"/>
  <c r="J934" i="28"/>
  <c r="K934" i="28"/>
  <c r="J942" i="28"/>
  <c r="K942" i="28"/>
  <c r="J950" i="28"/>
  <c r="K950" i="28"/>
  <c r="J958" i="28"/>
  <c r="K958" i="28"/>
  <c r="J966" i="28"/>
  <c r="K966" i="28"/>
  <c r="J974" i="28"/>
  <c r="K974" i="28"/>
  <c r="J982" i="28"/>
  <c r="K982" i="28"/>
  <c r="J990" i="28"/>
  <c r="K990" i="28"/>
  <c r="J998" i="28"/>
  <c r="K998" i="28"/>
  <c r="J1006" i="28"/>
  <c r="K1006" i="28"/>
  <c r="J1014" i="28"/>
  <c r="K1014" i="28"/>
  <c r="J1022" i="28"/>
  <c r="K1022" i="28"/>
  <c r="J1030" i="28"/>
  <c r="K1030" i="28"/>
  <c r="J1038" i="28"/>
  <c r="K1038" i="28"/>
  <c r="J1046" i="28"/>
  <c r="K1046" i="28"/>
  <c r="J1054" i="28"/>
  <c r="K1054" i="28"/>
  <c r="J1062" i="28"/>
  <c r="K1062" i="28"/>
  <c r="J1070" i="28"/>
  <c r="K1070" i="28"/>
  <c r="J1078" i="28"/>
  <c r="K1078" i="28"/>
  <c r="J1086" i="28"/>
  <c r="K1086" i="28"/>
  <c r="J1094" i="28"/>
  <c r="K1094" i="28"/>
  <c r="J1102" i="28"/>
  <c r="K1102" i="28"/>
  <c r="J1110" i="28"/>
  <c r="K1110" i="28"/>
  <c r="J1118" i="28"/>
  <c r="K1118" i="28"/>
  <c r="J1126" i="28"/>
  <c r="K1126" i="28"/>
  <c r="J1134" i="28"/>
  <c r="K1134" i="28"/>
  <c r="J1142" i="28"/>
  <c r="K1142" i="28"/>
  <c r="J1150" i="28"/>
  <c r="K1150" i="28"/>
  <c r="J1158" i="28"/>
  <c r="K1158" i="28"/>
  <c r="J1166" i="28"/>
  <c r="K1166" i="28"/>
  <c r="J1174" i="28"/>
  <c r="K1174" i="28"/>
  <c r="J1182" i="28"/>
  <c r="K1182" i="28"/>
  <c r="J1190" i="28"/>
  <c r="K1190" i="28"/>
  <c r="J1198" i="28"/>
  <c r="K1198" i="28"/>
  <c r="J1206" i="28"/>
  <c r="K1206" i="28"/>
  <c r="J1214" i="28"/>
  <c r="K1214" i="28"/>
  <c r="J1222" i="28"/>
  <c r="K1222" i="28"/>
  <c r="J1230" i="28"/>
  <c r="K1230" i="28"/>
  <c r="J1238" i="28"/>
  <c r="K1238" i="28"/>
  <c r="J1246" i="28"/>
  <c r="K1246" i="28"/>
  <c r="J1254" i="28"/>
  <c r="K1254" i="28"/>
  <c r="J1262" i="28"/>
  <c r="K1262" i="28"/>
  <c r="J1268" i="28"/>
  <c r="K1268" i="28"/>
  <c r="J1273" i="28"/>
  <c r="K1273" i="28"/>
  <c r="J1278" i="28"/>
  <c r="K1278" i="28"/>
  <c r="J1284" i="28"/>
  <c r="K1284" i="28"/>
  <c r="J1289" i="28"/>
  <c r="K1289" i="28"/>
  <c r="J1294" i="28"/>
  <c r="K1294" i="28"/>
  <c r="J1300" i="28"/>
  <c r="K1300" i="28"/>
  <c r="J1305" i="28"/>
  <c r="K1305" i="28"/>
  <c r="J1310" i="28"/>
  <c r="K1310" i="28"/>
  <c r="J1316" i="28"/>
  <c r="K1316" i="28"/>
  <c r="J1321" i="28"/>
  <c r="K1321" i="28"/>
  <c r="J1326" i="28"/>
  <c r="K1326" i="28"/>
  <c r="J1332" i="28"/>
  <c r="K1332" i="28"/>
  <c r="J1337" i="28"/>
  <c r="K1337" i="28"/>
  <c r="J1342" i="28"/>
  <c r="K1342" i="28"/>
  <c r="J1348" i="28"/>
  <c r="K1348" i="28"/>
  <c r="J1353" i="28"/>
  <c r="K1353" i="28"/>
  <c r="J1358" i="28"/>
  <c r="K1358" i="28"/>
  <c r="J1364" i="28"/>
  <c r="K1364" i="28"/>
  <c r="J1369" i="28"/>
  <c r="K1369" i="28"/>
  <c r="J1374" i="28"/>
  <c r="K1374" i="28"/>
  <c r="J1380" i="28"/>
  <c r="K1380" i="28"/>
  <c r="J1385" i="28"/>
  <c r="K1385" i="28"/>
  <c r="J1389" i="28"/>
  <c r="K1389" i="28"/>
  <c r="J1393" i="28"/>
  <c r="K1393" i="28"/>
  <c r="J1397" i="28"/>
  <c r="K1397" i="28"/>
  <c r="J1401" i="28"/>
  <c r="K1401" i="28"/>
  <c r="J1405" i="28"/>
  <c r="K1405" i="28"/>
  <c r="J1409" i="28"/>
  <c r="K1409" i="28"/>
  <c r="J1413" i="28"/>
  <c r="K1413" i="28"/>
  <c r="J1417" i="28"/>
  <c r="K1417" i="28"/>
  <c r="J1421" i="28"/>
  <c r="K1421" i="28"/>
  <c r="J1425" i="28"/>
  <c r="K1425" i="28"/>
  <c r="J1429" i="28"/>
  <c r="K1429" i="28"/>
  <c r="J1433" i="28"/>
  <c r="K1433" i="28"/>
  <c r="J1437" i="28"/>
  <c r="K1437" i="28"/>
  <c r="J1441" i="28"/>
  <c r="K1441" i="28"/>
  <c r="J1445" i="28"/>
  <c r="K1445" i="28"/>
  <c r="J1449" i="28"/>
  <c r="K1449" i="28"/>
  <c r="J1453" i="28"/>
  <c r="K1453" i="28"/>
  <c r="J1457" i="28"/>
  <c r="K1457" i="28"/>
  <c r="J1461" i="28"/>
  <c r="K1461" i="28"/>
  <c r="J1465" i="28"/>
  <c r="K1465" i="28"/>
  <c r="J1469" i="28"/>
  <c r="K1469" i="28"/>
  <c r="J1473" i="28"/>
  <c r="K1473" i="28"/>
  <c r="J1477" i="28"/>
  <c r="K1477" i="28"/>
  <c r="J1481" i="28"/>
  <c r="K1481" i="28"/>
  <c r="J1485" i="28"/>
  <c r="K1485" i="28"/>
  <c r="J1489" i="28"/>
  <c r="K1489" i="28"/>
  <c r="J1493" i="28"/>
  <c r="K1493" i="28"/>
  <c r="J1497" i="28"/>
  <c r="K1497" i="28"/>
  <c r="J1501" i="28"/>
  <c r="K1501" i="28"/>
  <c r="J1505" i="28"/>
  <c r="K1505" i="28"/>
  <c r="J1509" i="28"/>
  <c r="K1509" i="28"/>
  <c r="J1513" i="28"/>
  <c r="K1513" i="28"/>
  <c r="J1517" i="28"/>
  <c r="K1517" i="28"/>
  <c r="J1521" i="28"/>
  <c r="K1521" i="28"/>
  <c r="J1525" i="28"/>
  <c r="K1525" i="28"/>
  <c r="J1529" i="28"/>
  <c r="K1529" i="28"/>
  <c r="J1533" i="28"/>
  <c r="K1533" i="28"/>
  <c r="J1537" i="28"/>
  <c r="K1537" i="28"/>
  <c r="J1541" i="28"/>
  <c r="K1541" i="28"/>
  <c r="J1545" i="28"/>
  <c r="K1545" i="28"/>
  <c r="J1549" i="28"/>
  <c r="K1549" i="28"/>
  <c r="J1553" i="28"/>
  <c r="K1553" i="28"/>
  <c r="J1557" i="28"/>
  <c r="K1557" i="28"/>
  <c r="J1561" i="28"/>
  <c r="K1561" i="28"/>
  <c r="J1565" i="28"/>
  <c r="K1565" i="28"/>
  <c r="J1569" i="28"/>
  <c r="K1569" i="28"/>
  <c r="J1573" i="28"/>
  <c r="K1573" i="28"/>
  <c r="J1577" i="28"/>
  <c r="K1577" i="28"/>
  <c r="J1581" i="28"/>
  <c r="K1581" i="28"/>
  <c r="J1585" i="28"/>
  <c r="K1585" i="28"/>
  <c r="J1589" i="28"/>
  <c r="K1589" i="28"/>
  <c r="J1593" i="28"/>
  <c r="K1593" i="28"/>
  <c r="J1597" i="28"/>
  <c r="K1597" i="28"/>
  <c r="J1601" i="28"/>
  <c r="K1601" i="28"/>
  <c r="J1605" i="28"/>
  <c r="K1605" i="28"/>
  <c r="J1609" i="28"/>
  <c r="K1609" i="28"/>
  <c r="J1613" i="28"/>
  <c r="K1613" i="28"/>
  <c r="J1617" i="28"/>
  <c r="K1617" i="28"/>
  <c r="J1621" i="28"/>
  <c r="K1621" i="28"/>
  <c r="J1625" i="28"/>
  <c r="K1625" i="28"/>
  <c r="J1629" i="28"/>
  <c r="K1629" i="28"/>
  <c r="J1633" i="28"/>
  <c r="K1633" i="28"/>
  <c r="J1637" i="28"/>
  <c r="K1637" i="28"/>
  <c r="J1641" i="28"/>
  <c r="K1641" i="28"/>
  <c r="J1645" i="28"/>
  <c r="K1645" i="28"/>
  <c r="J1649" i="28"/>
  <c r="K1649" i="28"/>
  <c r="J1653" i="28"/>
  <c r="K1653" i="28"/>
  <c r="J1657" i="28"/>
  <c r="K1657" i="28"/>
  <c r="J1661" i="28"/>
  <c r="K1661" i="28"/>
  <c r="J1665" i="28"/>
  <c r="K1665" i="28"/>
  <c r="J1669" i="28"/>
  <c r="K1669" i="28"/>
  <c r="J1673" i="28"/>
  <c r="K1673" i="28"/>
  <c r="J1677" i="28"/>
  <c r="K1677" i="28"/>
  <c r="J1681" i="28"/>
  <c r="K1681" i="28"/>
  <c r="J1685" i="28"/>
  <c r="K1685" i="28"/>
  <c r="J1689" i="28"/>
  <c r="K1689" i="28"/>
  <c r="J1693" i="28"/>
  <c r="K1693" i="28"/>
  <c r="J1697" i="28"/>
  <c r="K1697" i="28"/>
  <c r="J1701" i="28"/>
  <c r="K1701" i="28"/>
  <c r="J1705" i="28"/>
  <c r="K1705" i="28"/>
  <c r="J1709" i="28"/>
  <c r="K1709" i="28"/>
  <c r="J1713" i="28"/>
  <c r="K1713" i="28"/>
  <c r="J1717" i="28"/>
  <c r="K1717" i="28"/>
  <c r="J1721" i="28"/>
  <c r="K1721" i="28"/>
  <c r="J1725" i="28"/>
  <c r="K1725" i="28"/>
  <c r="J1729" i="28"/>
  <c r="K1729" i="28"/>
  <c r="J1733" i="28"/>
  <c r="K1733" i="28"/>
  <c r="J1737" i="28"/>
  <c r="K1737" i="28"/>
  <c r="J1741" i="28"/>
  <c r="K1741" i="28"/>
  <c r="J1745" i="28"/>
  <c r="K1745" i="28"/>
  <c r="J1749" i="28"/>
  <c r="K1749" i="28"/>
  <c r="J1753" i="28"/>
  <c r="K1753" i="28"/>
  <c r="J1757" i="28"/>
  <c r="K1757" i="28"/>
  <c r="J1761" i="28"/>
  <c r="K1761" i="28"/>
  <c r="J1765" i="28"/>
  <c r="K1765" i="28"/>
  <c r="J1769" i="28"/>
  <c r="K1769" i="28"/>
  <c r="J1773" i="28"/>
  <c r="K1773" i="28"/>
  <c r="J1777" i="28"/>
  <c r="K1777" i="28"/>
  <c r="J1781" i="28"/>
  <c r="K1781" i="28"/>
  <c r="J1785" i="28"/>
  <c r="K1785" i="28"/>
  <c r="J1789" i="28"/>
  <c r="K1789" i="28"/>
  <c r="J1793" i="28"/>
  <c r="K1793" i="28"/>
  <c r="J1797" i="28"/>
  <c r="K1797" i="28"/>
  <c r="J1801" i="28"/>
  <c r="K1801" i="28"/>
  <c r="J1805" i="28"/>
  <c r="K1805" i="28"/>
  <c r="J1809" i="28"/>
  <c r="K1809" i="28"/>
  <c r="J1813" i="28"/>
  <c r="K1813" i="28"/>
  <c r="J1817" i="28"/>
  <c r="K1817" i="28"/>
  <c r="J1821" i="28"/>
  <c r="K1821" i="28"/>
  <c r="J1825" i="28"/>
  <c r="K1825" i="28"/>
  <c r="J1829" i="28"/>
  <c r="K1829" i="28"/>
  <c r="J1833" i="28"/>
  <c r="K1833" i="28"/>
  <c r="J1837" i="28"/>
  <c r="K1837" i="28"/>
  <c r="J1841" i="28"/>
  <c r="K1841" i="28"/>
  <c r="J1845" i="28"/>
  <c r="K1845" i="28"/>
  <c r="J1849" i="28"/>
  <c r="K1849" i="28"/>
  <c r="J1853" i="28"/>
  <c r="K1853" i="28"/>
  <c r="J1857" i="28"/>
  <c r="K1857" i="28"/>
  <c r="J1861" i="28"/>
  <c r="K1861" i="28"/>
  <c r="J1865" i="28"/>
  <c r="K1865" i="28"/>
  <c r="J1869" i="28"/>
  <c r="K1869" i="28"/>
  <c r="J1873" i="28"/>
  <c r="K1873" i="28"/>
  <c r="J1877" i="28"/>
  <c r="K1877" i="28"/>
  <c r="J1881" i="28"/>
  <c r="K1881" i="28"/>
  <c r="J1885" i="28"/>
  <c r="K1885" i="28"/>
  <c r="J1889" i="28"/>
  <c r="K1889" i="28"/>
  <c r="J1893" i="28"/>
  <c r="K1893" i="28"/>
  <c r="J1897" i="28"/>
  <c r="K1897" i="28"/>
  <c r="J1901" i="28"/>
  <c r="K1901" i="28"/>
  <c r="J1905" i="28"/>
  <c r="K1905" i="28"/>
  <c r="J1909" i="28"/>
  <c r="K1909" i="28"/>
  <c r="J1913" i="28"/>
  <c r="K1913" i="28"/>
  <c r="J1917" i="28"/>
  <c r="K1917" i="28"/>
  <c r="J1921" i="28"/>
  <c r="K1921" i="28"/>
  <c r="J1925" i="28"/>
  <c r="K1925" i="28"/>
  <c r="J1929" i="28"/>
  <c r="K1929" i="28"/>
  <c r="J1933" i="28"/>
  <c r="K1933" i="28"/>
  <c r="J1937" i="28"/>
  <c r="K1937" i="28"/>
  <c r="J1941" i="28"/>
  <c r="K1941" i="28"/>
  <c r="J1945" i="28"/>
  <c r="K1945" i="28"/>
  <c r="J1949" i="28"/>
  <c r="K1949" i="28"/>
  <c r="J1953" i="28"/>
  <c r="K1953" i="28"/>
  <c r="J1957" i="28"/>
  <c r="K1957" i="28"/>
  <c r="J1961" i="28"/>
  <c r="K1961" i="28"/>
  <c r="J1965" i="28"/>
  <c r="K1965" i="28"/>
  <c r="J1973" i="28"/>
  <c r="K1973" i="28"/>
  <c r="J1977" i="28"/>
  <c r="K1977" i="28"/>
  <c r="J1981" i="28"/>
  <c r="K1981" i="28"/>
  <c r="J1989" i="28"/>
  <c r="K1989" i="28"/>
  <c r="J2001" i="28"/>
  <c r="K2001" i="28"/>
  <c r="J2009" i="28"/>
  <c r="K2009" i="28"/>
  <c r="J2021" i="28"/>
  <c r="K2021" i="28"/>
  <c r="J2029" i="28"/>
  <c r="K2029" i="28"/>
  <c r="J2033" i="28"/>
  <c r="K2033" i="28"/>
  <c r="J2041" i="28"/>
  <c r="K2041" i="28"/>
  <c r="J2053" i="28"/>
  <c r="K2053" i="28"/>
  <c r="J2065" i="28"/>
  <c r="K2065" i="28"/>
  <c r="J2073" i="28"/>
  <c r="K2073" i="28"/>
  <c r="J2085" i="28"/>
  <c r="K2085" i="28"/>
  <c r="J2093" i="28"/>
  <c r="K2093" i="28"/>
  <c r="J2101" i="28"/>
  <c r="K2101" i="28"/>
  <c r="J6" i="28"/>
  <c r="K6" i="28"/>
  <c r="J38" i="28"/>
  <c r="K38" i="28"/>
  <c r="J70" i="28"/>
  <c r="K70" i="28"/>
  <c r="J102" i="28"/>
  <c r="K102" i="28"/>
  <c r="J134" i="28"/>
  <c r="K134" i="28"/>
  <c r="J166" i="28"/>
  <c r="K166" i="28"/>
  <c r="J198" i="28"/>
  <c r="K198" i="28"/>
  <c r="J230" i="28"/>
  <c r="K230" i="28"/>
  <c r="J262" i="28"/>
  <c r="K262" i="28"/>
  <c r="J294" i="28"/>
  <c r="K294" i="28"/>
  <c r="J326" i="28"/>
  <c r="K326" i="28"/>
  <c r="J358" i="28"/>
  <c r="K358" i="28"/>
  <c r="J380" i="28"/>
  <c r="K380" i="28"/>
  <c r="J402" i="28"/>
  <c r="K402" i="28"/>
  <c r="J423" i="28"/>
  <c r="K423" i="28"/>
  <c r="J444" i="28"/>
  <c r="K444" i="28"/>
  <c r="J466" i="28"/>
  <c r="K466" i="28"/>
  <c r="J487" i="28"/>
  <c r="K487" i="28"/>
  <c r="J508" i="28"/>
  <c r="K508" i="28"/>
  <c r="J528" i="28"/>
  <c r="K528" i="28"/>
  <c r="J544" i="28"/>
  <c r="K544" i="28"/>
  <c r="J560" i="28"/>
  <c r="K560" i="28"/>
  <c r="J576" i="28"/>
  <c r="K576" i="28"/>
  <c r="J592" i="28"/>
  <c r="K592" i="28"/>
  <c r="J608" i="28"/>
  <c r="K608" i="28"/>
  <c r="J624" i="28"/>
  <c r="K624" i="28"/>
  <c r="J640" i="28"/>
  <c r="K640" i="28"/>
  <c r="J656" i="28"/>
  <c r="K656" i="28"/>
  <c r="J672" i="28"/>
  <c r="K672" i="28"/>
  <c r="J688" i="28"/>
  <c r="K688" i="28"/>
  <c r="J704" i="28"/>
  <c r="K704" i="28"/>
  <c r="J720" i="28"/>
  <c r="K720" i="28"/>
  <c r="J736" i="28"/>
  <c r="K736" i="28"/>
  <c r="J752" i="28"/>
  <c r="K752" i="28"/>
  <c r="J768" i="28"/>
  <c r="K768" i="28"/>
  <c r="J784" i="28"/>
  <c r="K784" i="28"/>
  <c r="J800" i="28"/>
  <c r="K800" i="28"/>
  <c r="J816" i="28"/>
  <c r="K816" i="28"/>
  <c r="J832" i="28"/>
  <c r="K832" i="28"/>
  <c r="J848" i="28"/>
  <c r="K848" i="28"/>
  <c r="J864" i="28"/>
  <c r="K864" i="28"/>
  <c r="J880" i="28"/>
  <c r="K880" i="28"/>
  <c r="J896" i="28"/>
  <c r="K896" i="28"/>
  <c r="J912" i="28"/>
  <c r="K912" i="28"/>
  <c r="J920" i="28"/>
  <c r="K920" i="28"/>
  <c r="J928" i="28"/>
  <c r="K928" i="28"/>
  <c r="J936" i="28"/>
  <c r="K936" i="28"/>
  <c r="J944" i="28"/>
  <c r="K944" i="28"/>
  <c r="J952" i="28"/>
  <c r="K952" i="28"/>
  <c r="J960" i="28"/>
  <c r="K960" i="28"/>
  <c r="J968" i="28"/>
  <c r="K968" i="28"/>
  <c r="J976" i="28"/>
  <c r="K976" i="28"/>
  <c r="J984" i="28"/>
  <c r="K984" i="28"/>
  <c r="J992" i="28"/>
  <c r="K992" i="28"/>
  <c r="J1000" i="28"/>
  <c r="K1000" i="28"/>
  <c r="J1008" i="28"/>
  <c r="K1008" i="28"/>
  <c r="J1016" i="28"/>
  <c r="K1016" i="28"/>
  <c r="J1024" i="28"/>
  <c r="K1024" i="28"/>
  <c r="J1032" i="28"/>
  <c r="K1032" i="28"/>
  <c r="J1040" i="28"/>
  <c r="K1040" i="28"/>
  <c r="J1048" i="28"/>
  <c r="K1048" i="28"/>
  <c r="J1056" i="28"/>
  <c r="K1056" i="28"/>
  <c r="J1064" i="28"/>
  <c r="K1064" i="28"/>
  <c r="J1072" i="28"/>
  <c r="K1072" i="28"/>
  <c r="J1080" i="28"/>
  <c r="K1080" i="28"/>
  <c r="J1088" i="28"/>
  <c r="K1088" i="28"/>
  <c r="J449" i="28"/>
  <c r="K449" i="28"/>
  <c r="J1104" i="28"/>
  <c r="K1104" i="28"/>
  <c r="J1112" i="28"/>
  <c r="K1112" i="28"/>
  <c r="J1120" i="28"/>
  <c r="K1120" i="28"/>
  <c r="J1128" i="28"/>
  <c r="K1128" i="28"/>
  <c r="J1136" i="28"/>
  <c r="K1136" i="28"/>
  <c r="J1144" i="28"/>
  <c r="K1144" i="28"/>
  <c r="J1152" i="28"/>
  <c r="K1152" i="28"/>
  <c r="J1160" i="28"/>
  <c r="K1160" i="28"/>
  <c r="J1168" i="28"/>
  <c r="K1168" i="28"/>
  <c r="J1176" i="28"/>
  <c r="K1176" i="28"/>
  <c r="J1184" i="28"/>
  <c r="K1184" i="28"/>
  <c r="J1192" i="28"/>
  <c r="K1192" i="28"/>
  <c r="J1200" i="28"/>
  <c r="K1200" i="28"/>
  <c r="J1208" i="28"/>
  <c r="K1208" i="28"/>
  <c r="J1216" i="28"/>
  <c r="K1216" i="28"/>
  <c r="J1224" i="28"/>
  <c r="K1224" i="28"/>
  <c r="J1232" i="28"/>
  <c r="K1232" i="28"/>
  <c r="J1240" i="28"/>
  <c r="K1240" i="28"/>
  <c r="J1248" i="28"/>
  <c r="K1248" i="28"/>
  <c r="J1256" i="28"/>
  <c r="K1256" i="28"/>
  <c r="J1264" i="28"/>
  <c r="K1264" i="28"/>
  <c r="J1269" i="28"/>
  <c r="K1269" i="28"/>
  <c r="J1274" i="28"/>
  <c r="K1274" i="28"/>
  <c r="J1280" i="28"/>
  <c r="K1280" i="28"/>
  <c r="J1285" i="28"/>
  <c r="K1285" i="28"/>
  <c r="J1290" i="28"/>
  <c r="K1290" i="28"/>
  <c r="J1296" i="28"/>
  <c r="K1296" i="28"/>
  <c r="J1301" i="28"/>
  <c r="K1301" i="28"/>
  <c r="J1306" i="28"/>
  <c r="K1306" i="28"/>
  <c r="J1312" i="28"/>
  <c r="K1312" i="28"/>
  <c r="J1317" i="28"/>
  <c r="K1317" i="28"/>
  <c r="J1322" i="28"/>
  <c r="K1322" i="28"/>
  <c r="J1328" i="28"/>
  <c r="K1328" i="28"/>
  <c r="J1333" i="28"/>
  <c r="K1333" i="28"/>
  <c r="J1338" i="28"/>
  <c r="K1338" i="28"/>
  <c r="J1344" i="28"/>
  <c r="K1344" i="28"/>
  <c r="J1349" i="28"/>
  <c r="K1349" i="28"/>
  <c r="J1354" i="28"/>
  <c r="K1354" i="28"/>
  <c r="J1360" i="28"/>
  <c r="K1360" i="28"/>
  <c r="J1365" i="28"/>
  <c r="K1365" i="28"/>
  <c r="J1370" i="28"/>
  <c r="K1370" i="28"/>
  <c r="J1376" i="28"/>
  <c r="K1376" i="28"/>
  <c r="J1381" i="28"/>
  <c r="K1381" i="28"/>
  <c r="J1386" i="28"/>
  <c r="K1386" i="28"/>
  <c r="J1390" i="28"/>
  <c r="K1390" i="28"/>
  <c r="J1394" i="28"/>
  <c r="K1394" i="28"/>
  <c r="J1398" i="28"/>
  <c r="K1398" i="28"/>
  <c r="J1402" i="28"/>
  <c r="K1402" i="28"/>
  <c r="J1406" i="28"/>
  <c r="K1406" i="28"/>
  <c r="J1410" i="28"/>
  <c r="K1410" i="28"/>
  <c r="J1414" i="28"/>
  <c r="K1414" i="28"/>
  <c r="J1418" i="28"/>
  <c r="K1418" i="28"/>
  <c r="J1422" i="28"/>
  <c r="K1422" i="28"/>
  <c r="J1426" i="28"/>
  <c r="K1426" i="28"/>
  <c r="J1430" i="28"/>
  <c r="K1430" i="28"/>
  <c r="J1434" i="28"/>
  <c r="K1434" i="28"/>
  <c r="J1438" i="28"/>
  <c r="K1438" i="28"/>
  <c r="J1442" i="28"/>
  <c r="K1442" i="28"/>
  <c r="J1446" i="28"/>
  <c r="K1446" i="28"/>
  <c r="J1450" i="28"/>
  <c r="K1450" i="28"/>
  <c r="J1454" i="28"/>
  <c r="K1454" i="28"/>
  <c r="J1458" i="28"/>
  <c r="K1458" i="28"/>
  <c r="J1462" i="28"/>
  <c r="K1462" i="28"/>
  <c r="J1466" i="28"/>
  <c r="K1466" i="28"/>
  <c r="J1470" i="28"/>
  <c r="K1470" i="28"/>
  <c r="J1474" i="28"/>
  <c r="K1474" i="28"/>
  <c r="J1478" i="28"/>
  <c r="K1478" i="28"/>
  <c r="J1482" i="28"/>
  <c r="K1482" i="28"/>
  <c r="J1486" i="28"/>
  <c r="K1486" i="28"/>
  <c r="J1490" i="28"/>
  <c r="K1490" i="28"/>
  <c r="J1494" i="28"/>
  <c r="K1494" i="28"/>
  <c r="J1498" i="28"/>
  <c r="K1498" i="28"/>
  <c r="J1502" i="28"/>
  <c r="K1502" i="28"/>
  <c r="J1506" i="28"/>
  <c r="K1506" i="28"/>
  <c r="J1510" i="28"/>
  <c r="K1510" i="28"/>
  <c r="J1514" i="28"/>
  <c r="K1514" i="28"/>
  <c r="J1518" i="28"/>
  <c r="K1518" i="28"/>
  <c r="J1522" i="28"/>
  <c r="K1522" i="28"/>
  <c r="J1526" i="28"/>
  <c r="K1526" i="28"/>
  <c r="J1530" i="28"/>
  <c r="K1530" i="28"/>
  <c r="J1534" i="28"/>
  <c r="K1534" i="28"/>
  <c r="J1538" i="28"/>
  <c r="K1538" i="28"/>
  <c r="J1542" i="28"/>
  <c r="K1542" i="28"/>
  <c r="J1546" i="28"/>
  <c r="K1546" i="28"/>
  <c r="J1550" i="28"/>
  <c r="K1550" i="28"/>
  <c r="J1554" i="28"/>
  <c r="K1554" i="28"/>
  <c r="J1558" i="28"/>
  <c r="K1558" i="28"/>
  <c r="J14" i="28"/>
  <c r="K14" i="28"/>
  <c r="J142" i="28"/>
  <c r="K142" i="28"/>
  <c r="J270" i="28"/>
  <c r="K270" i="28"/>
  <c r="J386" i="28"/>
  <c r="K386" i="28"/>
  <c r="J471" i="28"/>
  <c r="K471" i="28"/>
  <c r="J548" i="28"/>
  <c r="K548" i="28"/>
  <c r="J612" i="28"/>
  <c r="K612" i="28"/>
  <c r="J676" i="28"/>
  <c r="K676" i="28"/>
  <c r="J740" i="28"/>
  <c r="K740" i="28"/>
  <c r="J804" i="28"/>
  <c r="K804" i="28"/>
  <c r="J868" i="28"/>
  <c r="K868" i="28"/>
  <c r="J922" i="28"/>
  <c r="K922" i="28"/>
  <c r="J954" i="28"/>
  <c r="K954" i="28"/>
  <c r="J986" i="28"/>
  <c r="K986" i="28"/>
  <c r="J1018" i="28"/>
  <c r="K1018" i="28"/>
  <c r="J1050" i="28"/>
  <c r="K1050" i="28"/>
  <c r="J1082" i="28"/>
  <c r="K1082" i="28"/>
  <c r="J1114" i="28"/>
  <c r="K1114" i="28"/>
  <c r="J1146" i="28"/>
  <c r="K1146" i="28"/>
  <c r="J1178" i="28"/>
  <c r="K1178" i="28"/>
  <c r="J1210" i="28"/>
  <c r="K1210" i="28"/>
  <c r="J1242" i="28"/>
  <c r="K1242" i="28"/>
  <c r="J1270" i="28"/>
  <c r="K1270" i="28"/>
  <c r="J1292" i="28"/>
  <c r="K1292" i="28"/>
  <c r="J1313" i="28"/>
  <c r="K1313" i="28"/>
  <c r="J1334" i="28"/>
  <c r="K1334" i="28"/>
  <c r="J1356" i="28"/>
  <c r="K1356" i="28"/>
  <c r="J1377" i="28"/>
  <c r="K1377" i="28"/>
  <c r="J1395" i="28"/>
  <c r="K1395" i="28"/>
  <c r="J1411" i="28"/>
  <c r="K1411" i="28"/>
  <c r="J1427" i="28"/>
  <c r="K1427" i="28"/>
  <c r="J1443" i="28"/>
  <c r="K1443" i="28"/>
  <c r="J1459" i="28"/>
  <c r="K1459" i="28"/>
  <c r="J1475" i="28"/>
  <c r="K1475" i="28"/>
  <c r="J1491" i="28"/>
  <c r="K1491" i="28"/>
  <c r="J1507" i="28"/>
  <c r="K1507" i="28"/>
  <c r="J1523" i="28"/>
  <c r="K1523" i="28"/>
  <c r="J1539" i="28"/>
  <c r="K1539" i="28"/>
  <c r="J1555" i="28"/>
  <c r="K1555" i="28"/>
  <c r="J1566" i="28"/>
  <c r="K1566" i="28"/>
  <c r="J1574" i="28"/>
  <c r="K1574" i="28"/>
  <c r="J1582" i="28"/>
  <c r="K1582" i="28"/>
  <c r="J1590" i="28"/>
  <c r="K1590" i="28"/>
  <c r="J1598" i="28"/>
  <c r="K1598" i="28"/>
  <c r="J1606" i="28"/>
  <c r="K1606" i="28"/>
  <c r="J1614" i="28"/>
  <c r="K1614" i="28"/>
  <c r="J1622" i="28"/>
  <c r="K1622" i="28"/>
  <c r="J1630" i="28"/>
  <c r="K1630" i="28"/>
  <c r="J1638" i="28"/>
  <c r="K1638" i="28"/>
  <c r="J1646" i="28"/>
  <c r="K1646" i="28"/>
  <c r="J1654" i="28"/>
  <c r="K1654" i="28"/>
  <c r="J1662" i="28"/>
  <c r="K1662" i="28"/>
  <c r="J1670" i="28"/>
  <c r="K1670" i="28"/>
  <c r="J1678" i="28"/>
  <c r="K1678" i="28"/>
  <c r="J1686" i="28"/>
  <c r="K1686" i="28"/>
  <c r="J1694" i="28"/>
  <c r="K1694" i="28"/>
  <c r="J1702" i="28"/>
  <c r="K1702" i="28"/>
  <c r="J1710" i="28"/>
  <c r="K1710" i="28"/>
  <c r="J1718" i="28"/>
  <c r="K1718" i="28"/>
  <c r="J1726" i="28"/>
  <c r="K1726" i="28"/>
  <c r="J1734" i="28"/>
  <c r="K1734" i="28"/>
  <c r="J1742" i="28"/>
  <c r="K1742" i="28"/>
  <c r="J1750" i="28"/>
  <c r="K1750" i="28"/>
  <c r="J1758" i="28"/>
  <c r="K1758" i="28"/>
  <c r="J1766" i="28"/>
  <c r="K1766" i="28"/>
  <c r="J1774" i="28"/>
  <c r="K1774" i="28"/>
  <c r="J1782" i="28"/>
  <c r="K1782" i="28"/>
  <c r="J1790" i="28"/>
  <c r="K1790" i="28"/>
  <c r="J1798" i="28"/>
  <c r="K1798" i="28"/>
  <c r="J1806" i="28"/>
  <c r="K1806" i="28"/>
  <c r="J1814" i="28"/>
  <c r="K1814" i="28"/>
  <c r="J1822" i="28"/>
  <c r="K1822" i="28"/>
  <c r="J1830" i="28"/>
  <c r="K1830" i="28"/>
  <c r="J1838" i="28"/>
  <c r="K1838" i="28"/>
  <c r="J1846" i="28"/>
  <c r="K1846" i="28"/>
  <c r="J1854" i="28"/>
  <c r="K1854" i="28"/>
  <c r="J1862" i="28"/>
  <c r="K1862" i="28"/>
  <c r="J1870" i="28"/>
  <c r="K1870" i="28"/>
  <c r="J1878" i="28"/>
  <c r="K1878" i="28"/>
  <c r="J1886" i="28"/>
  <c r="K1886" i="28"/>
  <c r="J1894" i="28"/>
  <c r="K1894" i="28"/>
  <c r="J1902" i="28"/>
  <c r="K1902" i="28"/>
  <c r="J1910" i="28"/>
  <c r="K1910" i="28"/>
  <c r="J1918" i="28"/>
  <c r="K1918" i="28"/>
  <c r="J1926" i="28"/>
  <c r="K1926" i="28"/>
  <c r="J1934" i="28"/>
  <c r="K1934" i="28"/>
  <c r="J1942" i="28"/>
  <c r="K1942" i="28"/>
  <c r="J1950" i="28"/>
  <c r="K1950" i="28"/>
  <c r="J1958" i="28"/>
  <c r="K1958" i="28"/>
  <c r="J1966" i="28"/>
  <c r="K1966" i="28"/>
  <c r="J1974" i="28"/>
  <c r="K1974" i="28"/>
  <c r="J1982" i="28"/>
  <c r="K1982" i="28"/>
  <c r="J1990" i="28"/>
  <c r="K1990" i="28"/>
  <c r="J1998" i="28"/>
  <c r="K1998" i="28"/>
  <c r="J2006" i="28"/>
  <c r="K2006" i="28"/>
  <c r="J2014" i="28"/>
  <c r="K2014" i="28"/>
  <c r="J2022" i="28"/>
  <c r="K2022" i="28"/>
  <c r="J2030" i="28"/>
  <c r="K2030" i="28"/>
  <c r="J2038" i="28"/>
  <c r="K2038" i="28"/>
  <c r="J2046" i="28"/>
  <c r="K2046" i="28"/>
  <c r="J2054" i="28"/>
  <c r="K2054" i="28"/>
  <c r="J2062" i="28"/>
  <c r="K2062" i="28"/>
  <c r="J2070" i="28"/>
  <c r="K2070" i="28"/>
  <c r="J2078" i="28"/>
  <c r="K2078" i="28"/>
  <c r="J2086" i="28"/>
  <c r="K2086" i="28"/>
  <c r="J2094" i="28"/>
  <c r="K2094" i="28"/>
  <c r="J2102" i="28"/>
  <c r="K2102" i="28"/>
  <c r="J2107" i="28"/>
  <c r="K2107" i="28"/>
  <c r="J2113" i="28"/>
  <c r="K2113" i="28"/>
  <c r="J2118" i="28"/>
  <c r="K2118" i="28"/>
  <c r="J2123" i="28"/>
  <c r="K2123" i="28"/>
  <c r="J2129" i="28"/>
  <c r="K2129" i="28"/>
  <c r="J2134" i="28"/>
  <c r="K2134" i="28"/>
  <c r="J2139" i="28"/>
  <c r="K2139" i="28"/>
  <c r="J2145" i="28"/>
  <c r="K2145" i="28"/>
  <c r="J2150" i="28"/>
  <c r="K2150" i="28"/>
  <c r="J2155" i="28"/>
  <c r="K2155" i="28"/>
  <c r="J2161" i="28"/>
  <c r="K2161" i="28"/>
  <c r="J2166" i="28"/>
  <c r="K2166" i="28"/>
  <c r="J2171" i="28"/>
  <c r="K2171" i="28"/>
  <c r="J2177" i="28"/>
  <c r="K2177" i="28"/>
  <c r="J2182" i="28"/>
  <c r="K2182" i="28"/>
  <c r="J46" i="28"/>
  <c r="K46" i="28"/>
  <c r="J174" i="28"/>
  <c r="K174" i="28"/>
  <c r="J302" i="28"/>
  <c r="K302" i="28"/>
  <c r="J492" i="28"/>
  <c r="K492" i="28"/>
  <c r="J628" i="28"/>
  <c r="K628" i="28"/>
  <c r="J756" i="28"/>
  <c r="K756" i="28"/>
  <c r="J884" i="28"/>
  <c r="K884" i="28"/>
  <c r="J962" i="28"/>
  <c r="K962" i="28"/>
  <c r="J1026" i="28"/>
  <c r="K1026" i="28"/>
  <c r="J1090" i="28"/>
  <c r="K1090" i="28"/>
  <c r="J1154" i="28"/>
  <c r="K1154" i="28"/>
  <c r="J1218" i="28"/>
  <c r="K1218" i="28"/>
  <c r="J1276" i="28"/>
  <c r="K1276" i="28"/>
  <c r="J1318" i="28"/>
  <c r="K1318" i="28"/>
  <c r="J1361" i="28"/>
  <c r="K1361" i="28"/>
  <c r="J1399" i="28"/>
  <c r="K1399" i="28"/>
  <c r="J1431" i="28"/>
  <c r="K1431" i="28"/>
  <c r="J1463" i="28"/>
  <c r="K1463" i="28"/>
  <c r="J1495" i="28"/>
  <c r="K1495" i="28"/>
  <c r="J1527" i="28"/>
  <c r="K1527" i="28"/>
  <c r="J1559" i="28"/>
  <c r="K1559" i="28"/>
  <c r="J1575" i="28"/>
  <c r="K1575" i="28"/>
  <c r="J1591" i="28"/>
  <c r="K1591" i="28"/>
  <c r="J1607" i="28"/>
  <c r="K1607" i="28"/>
  <c r="J1623" i="28"/>
  <c r="K1623" i="28"/>
  <c r="J1631" i="28"/>
  <c r="K1631" i="28"/>
  <c r="J1647" i="28"/>
  <c r="K1647" i="28"/>
  <c r="J1655" i="28"/>
  <c r="K1655" i="28"/>
  <c r="J1671" i="28"/>
  <c r="K1671" i="28"/>
  <c r="J1687" i="28"/>
  <c r="K1687" i="28"/>
  <c r="J1703" i="28"/>
  <c r="K1703" i="28"/>
  <c r="J1719" i="28"/>
  <c r="K1719" i="28"/>
  <c r="J1727" i="28"/>
  <c r="K1727" i="28"/>
  <c r="J1743" i="28"/>
  <c r="K1743" i="28"/>
  <c r="J1759" i="28"/>
  <c r="K1759" i="28"/>
  <c r="J1775" i="28"/>
  <c r="K1775" i="28"/>
  <c r="J1791" i="28"/>
  <c r="K1791" i="28"/>
  <c r="J1807" i="28"/>
  <c r="K1807" i="28"/>
  <c r="J1823" i="28"/>
  <c r="K1823" i="28"/>
  <c r="J1839" i="28"/>
  <c r="K1839" i="28"/>
  <c r="J1855" i="28"/>
  <c r="K1855" i="28"/>
  <c r="J1863" i="28"/>
  <c r="K1863" i="28"/>
  <c r="J1879" i="28"/>
  <c r="K1879" i="28"/>
  <c r="J1895" i="28"/>
  <c r="K1895" i="28"/>
  <c r="J1911" i="28"/>
  <c r="K1911" i="28"/>
  <c r="J1927" i="28"/>
  <c r="K1927" i="28"/>
  <c r="J1943" i="28"/>
  <c r="K1943" i="28"/>
  <c r="J1959" i="28"/>
  <c r="K1959" i="28"/>
  <c r="J1975" i="28"/>
  <c r="K1975" i="28"/>
  <c r="J1991" i="28"/>
  <c r="K1991" i="28"/>
  <c r="J2007" i="28"/>
  <c r="K2007" i="28"/>
  <c r="J2015" i="28"/>
  <c r="K2015" i="28"/>
  <c r="J2031" i="28"/>
  <c r="K2031" i="28"/>
  <c r="J2047" i="28"/>
  <c r="K2047" i="28"/>
  <c r="J2071" i="28"/>
  <c r="K2071" i="28"/>
  <c r="J2095" i="28"/>
  <c r="K2095" i="28"/>
  <c r="J2103" i="28"/>
  <c r="K2103" i="28"/>
  <c r="J2109" i="28"/>
  <c r="K2109" i="28"/>
  <c r="J2119" i="28"/>
  <c r="K2119" i="28"/>
  <c r="J2130" i="28"/>
  <c r="K2130" i="28"/>
  <c r="J2141" i="28"/>
  <c r="K2141" i="28"/>
  <c r="J2151" i="28"/>
  <c r="K2151" i="28"/>
  <c r="J2162" i="28"/>
  <c r="K2162" i="28"/>
  <c r="J2173" i="28"/>
  <c r="K2173" i="28"/>
  <c r="J2183" i="28"/>
  <c r="K2183" i="28"/>
  <c r="J78" i="28"/>
  <c r="K78" i="28"/>
  <c r="J206" i="28"/>
  <c r="K206" i="28"/>
  <c r="J334" i="28"/>
  <c r="K334" i="28"/>
  <c r="J428" i="28"/>
  <c r="K428" i="28"/>
  <c r="J514" i="28"/>
  <c r="K514" i="28"/>
  <c r="J580" i="28"/>
  <c r="K580" i="28"/>
  <c r="J644" i="28"/>
  <c r="K644" i="28"/>
  <c r="J708" i="28"/>
  <c r="K708" i="28"/>
  <c r="J772" i="28"/>
  <c r="K772" i="28"/>
  <c r="J836" i="28"/>
  <c r="K836" i="28"/>
  <c r="J900" i="28"/>
  <c r="K900" i="28"/>
  <c r="J938" i="28"/>
  <c r="K938" i="28"/>
  <c r="J970" i="28"/>
  <c r="K970" i="28"/>
  <c r="J1002" i="28"/>
  <c r="K1002" i="28"/>
  <c r="J1034" i="28"/>
  <c r="K1034" i="28"/>
  <c r="J1066" i="28"/>
  <c r="K1066" i="28"/>
  <c r="J1098" i="28"/>
  <c r="K1098" i="28"/>
  <c r="J1130" i="28"/>
  <c r="K1130" i="28"/>
  <c r="J1162" i="28"/>
  <c r="K1162" i="28"/>
  <c r="J1194" i="28"/>
  <c r="K1194" i="28"/>
  <c r="J1226" i="28"/>
  <c r="K1226" i="28"/>
  <c r="J1258" i="28"/>
  <c r="K1258" i="28"/>
  <c r="J1281" i="28"/>
  <c r="K1281" i="28"/>
  <c r="J1302" i="28"/>
  <c r="K1302" i="28"/>
  <c r="J1324" i="28"/>
  <c r="K1324" i="28"/>
  <c r="J1345" i="28"/>
  <c r="K1345" i="28"/>
  <c r="J1366" i="28"/>
  <c r="K1366" i="28"/>
  <c r="J1387" i="28"/>
  <c r="K1387" i="28"/>
  <c r="J1403" i="28"/>
  <c r="K1403" i="28"/>
  <c r="J1419" i="28"/>
  <c r="K1419" i="28"/>
  <c r="J1435" i="28"/>
  <c r="K1435" i="28"/>
  <c r="J1451" i="28"/>
  <c r="K1451" i="28"/>
  <c r="J1467" i="28"/>
  <c r="K1467" i="28"/>
  <c r="J1483" i="28"/>
  <c r="K1483" i="28"/>
  <c r="J1499" i="28"/>
  <c r="K1499" i="28"/>
  <c r="J1515" i="28"/>
  <c r="K1515" i="28"/>
  <c r="J1531" i="28"/>
  <c r="K1531" i="28"/>
  <c r="J1547" i="28"/>
  <c r="K1547" i="28"/>
  <c r="J1562" i="28"/>
  <c r="K1562" i="28"/>
  <c r="J1570" i="28"/>
  <c r="K1570" i="28"/>
  <c r="J1578" i="28"/>
  <c r="K1578" i="28"/>
  <c r="J1586" i="28"/>
  <c r="K1586" i="28"/>
  <c r="J1594" i="28"/>
  <c r="K1594" i="28"/>
  <c r="J1602" i="28"/>
  <c r="K1602" i="28"/>
  <c r="J1610" i="28"/>
  <c r="K1610" i="28"/>
  <c r="J1618" i="28"/>
  <c r="K1618" i="28"/>
  <c r="J1626" i="28"/>
  <c r="K1626" i="28"/>
  <c r="J1634" i="28"/>
  <c r="K1634" i="28"/>
  <c r="J1642" i="28"/>
  <c r="K1642" i="28"/>
  <c r="J1650" i="28"/>
  <c r="K1650" i="28"/>
  <c r="J1658" i="28"/>
  <c r="K1658" i="28"/>
  <c r="J1666" i="28"/>
  <c r="K1666" i="28"/>
  <c r="J1674" i="28"/>
  <c r="K1674" i="28"/>
  <c r="J1682" i="28"/>
  <c r="K1682" i="28"/>
  <c r="J1690" i="28"/>
  <c r="K1690" i="28"/>
  <c r="J1698" i="28"/>
  <c r="K1698" i="28"/>
  <c r="J1706" i="28"/>
  <c r="K1706" i="28"/>
  <c r="J1714" i="28"/>
  <c r="K1714" i="28"/>
  <c r="J1722" i="28"/>
  <c r="K1722" i="28"/>
  <c r="J1730" i="28"/>
  <c r="K1730" i="28"/>
  <c r="J1738" i="28"/>
  <c r="K1738" i="28"/>
  <c r="J1746" i="28"/>
  <c r="K1746" i="28"/>
  <c r="J1754" i="28"/>
  <c r="K1754" i="28"/>
  <c r="J1762" i="28"/>
  <c r="K1762" i="28"/>
  <c r="J1770" i="28"/>
  <c r="K1770" i="28"/>
  <c r="J1778" i="28"/>
  <c r="K1778" i="28"/>
  <c r="J1786" i="28"/>
  <c r="K1786" i="28"/>
  <c r="J1794" i="28"/>
  <c r="K1794" i="28"/>
  <c r="J1802" i="28"/>
  <c r="K1802" i="28"/>
  <c r="J1810" i="28"/>
  <c r="K1810" i="28"/>
  <c r="J1818" i="28"/>
  <c r="K1818" i="28"/>
  <c r="J1826" i="28"/>
  <c r="K1826" i="28"/>
  <c r="J1834" i="28"/>
  <c r="K1834" i="28"/>
  <c r="J1842" i="28"/>
  <c r="K1842" i="28"/>
  <c r="J1850" i="28"/>
  <c r="K1850" i="28"/>
  <c r="J1858" i="28"/>
  <c r="K1858" i="28"/>
  <c r="J1866" i="28"/>
  <c r="K1866" i="28"/>
  <c r="J1874" i="28"/>
  <c r="K1874" i="28"/>
  <c r="J1882" i="28"/>
  <c r="K1882" i="28"/>
  <c r="J1890" i="28"/>
  <c r="K1890" i="28"/>
  <c r="J1898" i="28"/>
  <c r="K1898" i="28"/>
  <c r="J1906" i="28"/>
  <c r="K1906" i="28"/>
  <c r="J1914" i="28"/>
  <c r="K1914" i="28"/>
  <c r="J1922" i="28"/>
  <c r="K1922" i="28"/>
  <c r="J1930" i="28"/>
  <c r="K1930" i="28"/>
  <c r="J1938" i="28"/>
  <c r="K1938" i="28"/>
  <c r="J1946" i="28"/>
  <c r="K1946" i="28"/>
  <c r="J1954" i="28"/>
  <c r="K1954" i="28"/>
  <c r="J1962" i="28"/>
  <c r="K1962" i="28"/>
  <c r="J1970" i="28"/>
  <c r="K1970" i="28"/>
  <c r="J1978" i="28"/>
  <c r="K1978" i="28"/>
  <c r="J1986" i="28"/>
  <c r="K1986" i="28"/>
  <c r="J1994" i="28"/>
  <c r="K1994" i="28"/>
  <c r="J2002" i="28"/>
  <c r="K2002" i="28"/>
  <c r="J2010" i="28"/>
  <c r="K2010" i="28"/>
  <c r="J2018" i="28"/>
  <c r="K2018" i="28"/>
  <c r="J2026" i="28"/>
  <c r="K2026" i="28"/>
  <c r="J2034" i="28"/>
  <c r="K2034" i="28"/>
  <c r="J2042" i="28"/>
  <c r="K2042" i="28"/>
  <c r="J2050" i="28"/>
  <c r="K2050" i="28"/>
  <c r="J2058" i="28"/>
  <c r="K2058" i="28"/>
  <c r="J2066" i="28"/>
  <c r="K2066" i="28"/>
  <c r="J2074" i="28"/>
  <c r="K2074" i="28"/>
  <c r="J2082" i="28"/>
  <c r="K2082" i="28"/>
  <c r="J2090" i="28"/>
  <c r="K2090" i="28"/>
  <c r="J2098" i="28"/>
  <c r="K2098" i="28"/>
  <c r="J2105" i="28"/>
  <c r="K2105" i="28"/>
  <c r="J2110" i="28"/>
  <c r="K2110" i="28"/>
  <c r="J2115" i="28"/>
  <c r="K2115" i="28"/>
  <c r="J2121" i="28"/>
  <c r="K2121" i="28"/>
  <c r="J2126" i="28"/>
  <c r="K2126" i="28"/>
  <c r="J2131" i="28"/>
  <c r="K2131" i="28"/>
  <c r="J2137" i="28"/>
  <c r="K2137" i="28"/>
  <c r="J2142" i="28"/>
  <c r="K2142" i="28"/>
  <c r="J2147" i="28"/>
  <c r="K2147" i="28"/>
  <c r="J2153" i="28"/>
  <c r="K2153" i="28"/>
  <c r="J2158" i="28"/>
  <c r="K2158" i="28"/>
  <c r="J2163" i="28"/>
  <c r="K2163" i="28"/>
  <c r="J2169" i="28"/>
  <c r="K2169" i="28"/>
  <c r="J2174" i="28"/>
  <c r="K2174" i="28"/>
  <c r="J2179" i="28"/>
  <c r="K2179" i="28"/>
  <c r="J2185" i="28"/>
  <c r="K2185" i="28"/>
  <c r="J110" i="28"/>
  <c r="K110" i="28"/>
  <c r="J238" i="28"/>
  <c r="K238" i="28"/>
  <c r="J364" i="28"/>
  <c r="K364" i="28"/>
  <c r="J450" i="28"/>
  <c r="K450" i="28"/>
  <c r="J532" i="28"/>
  <c r="K532" i="28"/>
  <c r="J596" i="28"/>
  <c r="K596" i="28"/>
  <c r="J660" i="28"/>
  <c r="K660" i="28"/>
  <c r="J724" i="28"/>
  <c r="K724" i="28"/>
  <c r="J788" i="28"/>
  <c r="K788" i="28"/>
  <c r="J852" i="28"/>
  <c r="K852" i="28"/>
  <c r="J914" i="28"/>
  <c r="K914" i="28"/>
  <c r="J946" i="28"/>
  <c r="K946" i="28"/>
  <c r="J978" i="28"/>
  <c r="K978" i="28"/>
  <c r="J1010" i="28"/>
  <c r="K1010" i="28"/>
  <c r="J1042" i="28"/>
  <c r="K1042" i="28"/>
  <c r="J1074" i="28"/>
  <c r="K1074" i="28"/>
  <c r="J1106" i="28"/>
  <c r="K1106" i="28"/>
  <c r="J1138" i="28"/>
  <c r="K1138" i="28"/>
  <c r="J1170" i="28"/>
  <c r="K1170" i="28"/>
  <c r="J1202" i="28"/>
  <c r="K1202" i="28"/>
  <c r="J1234" i="28"/>
  <c r="K1234" i="28"/>
  <c r="J1265" i="28"/>
  <c r="K1265" i="28"/>
  <c r="J1286" i="28"/>
  <c r="K1286" i="28"/>
  <c r="J1308" i="28"/>
  <c r="K1308" i="28"/>
  <c r="J1329" i="28"/>
  <c r="K1329" i="28"/>
  <c r="J1350" i="28"/>
  <c r="K1350" i="28"/>
  <c r="J1372" i="28"/>
  <c r="K1372" i="28"/>
  <c r="J1391" i="28"/>
  <c r="K1391" i="28"/>
  <c r="J1407" i="28"/>
  <c r="K1407" i="28"/>
  <c r="J1423" i="28"/>
  <c r="K1423" i="28"/>
  <c r="J1439" i="28"/>
  <c r="K1439" i="28"/>
  <c r="J1455" i="28"/>
  <c r="K1455" i="28"/>
  <c r="J1471" i="28"/>
  <c r="K1471" i="28"/>
  <c r="J1487" i="28"/>
  <c r="K1487" i="28"/>
  <c r="J1503" i="28"/>
  <c r="K1503" i="28"/>
  <c r="J1519" i="28"/>
  <c r="K1519" i="28"/>
  <c r="J1535" i="28"/>
  <c r="K1535" i="28"/>
  <c r="J1551" i="28"/>
  <c r="K1551" i="28"/>
  <c r="J1563" i="28"/>
  <c r="K1563" i="28"/>
  <c r="J1571" i="28"/>
  <c r="K1571" i="28"/>
  <c r="J1579" i="28"/>
  <c r="K1579" i="28"/>
  <c r="J1587" i="28"/>
  <c r="K1587" i="28"/>
  <c r="J1595" i="28"/>
  <c r="K1595" i="28"/>
  <c r="J1603" i="28"/>
  <c r="K1603" i="28"/>
  <c r="J1611" i="28"/>
  <c r="K1611" i="28"/>
  <c r="J1619" i="28"/>
  <c r="K1619" i="28"/>
  <c r="J1627" i="28"/>
  <c r="K1627" i="28"/>
  <c r="J1635" i="28"/>
  <c r="K1635" i="28"/>
  <c r="J1643" i="28"/>
  <c r="K1643" i="28"/>
  <c r="J1651" i="28"/>
  <c r="K1651" i="28"/>
  <c r="J1659" i="28"/>
  <c r="K1659" i="28"/>
  <c r="J1667" i="28"/>
  <c r="K1667" i="28"/>
  <c r="J1675" i="28"/>
  <c r="K1675" i="28"/>
  <c r="J1683" i="28"/>
  <c r="K1683" i="28"/>
  <c r="J1691" i="28"/>
  <c r="K1691" i="28"/>
  <c r="J1699" i="28"/>
  <c r="K1699" i="28"/>
  <c r="J1707" i="28"/>
  <c r="K1707" i="28"/>
  <c r="J1715" i="28"/>
  <c r="K1715" i="28"/>
  <c r="J1723" i="28"/>
  <c r="K1723" i="28"/>
  <c r="J1731" i="28"/>
  <c r="K1731" i="28"/>
  <c r="J1739" i="28"/>
  <c r="K1739" i="28"/>
  <c r="J1747" i="28"/>
  <c r="K1747" i="28"/>
  <c r="J1755" i="28"/>
  <c r="K1755" i="28"/>
  <c r="J1763" i="28"/>
  <c r="K1763" i="28"/>
  <c r="J1771" i="28"/>
  <c r="K1771" i="28"/>
  <c r="J1779" i="28"/>
  <c r="K1779" i="28"/>
  <c r="J1787" i="28"/>
  <c r="K1787" i="28"/>
  <c r="J1795" i="28"/>
  <c r="K1795" i="28"/>
  <c r="J1803" i="28"/>
  <c r="K1803" i="28"/>
  <c r="J1811" i="28"/>
  <c r="K1811" i="28"/>
  <c r="J1819" i="28"/>
  <c r="K1819" i="28"/>
  <c r="J1827" i="28"/>
  <c r="K1827" i="28"/>
  <c r="J1835" i="28"/>
  <c r="K1835" i="28"/>
  <c r="J1843" i="28"/>
  <c r="K1843" i="28"/>
  <c r="J1851" i="28"/>
  <c r="K1851" i="28"/>
  <c r="J1859" i="28"/>
  <c r="K1859" i="28"/>
  <c r="J1867" i="28"/>
  <c r="K1867" i="28"/>
  <c r="J1875" i="28"/>
  <c r="K1875" i="28"/>
  <c r="J1883" i="28"/>
  <c r="K1883" i="28"/>
  <c r="J1891" i="28"/>
  <c r="K1891" i="28"/>
  <c r="J1899" i="28"/>
  <c r="K1899" i="28"/>
  <c r="J1907" i="28"/>
  <c r="K1907" i="28"/>
  <c r="J1915" i="28"/>
  <c r="K1915" i="28"/>
  <c r="J1923" i="28"/>
  <c r="K1923" i="28"/>
  <c r="J1931" i="28"/>
  <c r="K1931" i="28"/>
  <c r="J1939" i="28"/>
  <c r="K1939" i="28"/>
  <c r="J1947" i="28"/>
  <c r="K1947" i="28"/>
  <c r="J1955" i="28"/>
  <c r="K1955" i="28"/>
  <c r="J1963" i="28"/>
  <c r="K1963" i="28"/>
  <c r="J1971" i="28"/>
  <c r="K1971" i="28"/>
  <c r="J1979" i="28"/>
  <c r="K1979" i="28"/>
  <c r="J1987" i="28"/>
  <c r="K1987" i="28"/>
  <c r="J1995" i="28"/>
  <c r="K1995" i="28"/>
  <c r="J2003" i="28"/>
  <c r="K2003" i="28"/>
  <c r="J2011" i="28"/>
  <c r="K2011" i="28"/>
  <c r="J2019" i="28"/>
  <c r="K2019" i="28"/>
  <c r="J2027" i="28"/>
  <c r="K2027" i="28"/>
  <c r="J2035" i="28"/>
  <c r="K2035" i="28"/>
  <c r="J2043" i="28"/>
  <c r="K2043" i="28"/>
  <c r="J2051" i="28"/>
  <c r="K2051" i="28"/>
  <c r="J2059" i="28"/>
  <c r="K2059" i="28"/>
  <c r="J2067" i="28"/>
  <c r="K2067" i="28"/>
  <c r="J2075" i="28"/>
  <c r="K2075" i="28"/>
  <c r="J2083" i="28"/>
  <c r="K2083" i="28"/>
  <c r="J2091" i="28"/>
  <c r="K2091" i="28"/>
  <c r="J2099" i="28"/>
  <c r="K2099" i="28"/>
  <c r="J2106" i="28"/>
  <c r="K2106" i="28"/>
  <c r="J2111" i="28"/>
  <c r="K2111" i="28"/>
  <c r="J2117" i="28"/>
  <c r="K2117" i="28"/>
  <c r="J2122" i="28"/>
  <c r="K2122" i="28"/>
  <c r="J2127" i="28"/>
  <c r="K2127" i="28"/>
  <c r="J2133" i="28"/>
  <c r="K2133" i="28"/>
  <c r="J2138" i="28"/>
  <c r="K2138" i="28"/>
  <c r="J2143" i="28"/>
  <c r="K2143" i="28"/>
  <c r="J2149" i="28"/>
  <c r="K2149" i="28"/>
  <c r="J2154" i="28"/>
  <c r="K2154" i="28"/>
  <c r="J2159" i="28"/>
  <c r="K2159" i="28"/>
  <c r="J2165" i="28"/>
  <c r="K2165" i="28"/>
  <c r="J2170" i="28"/>
  <c r="K2170" i="28"/>
  <c r="J2175" i="28"/>
  <c r="K2175" i="28"/>
  <c r="J2181" i="28"/>
  <c r="K2181" i="28"/>
  <c r="J2" i="28"/>
  <c r="K2" i="28"/>
  <c r="J407" i="28"/>
  <c r="K407" i="28"/>
  <c r="J564" i="28"/>
  <c r="K564" i="28"/>
  <c r="J692" i="28"/>
  <c r="K692" i="28"/>
  <c r="J820" i="28"/>
  <c r="K820" i="28"/>
  <c r="J930" i="28"/>
  <c r="K930" i="28"/>
  <c r="J994" i="28"/>
  <c r="K994" i="28"/>
  <c r="J1058" i="28"/>
  <c r="K1058" i="28"/>
  <c r="J1122" i="28"/>
  <c r="K1122" i="28"/>
  <c r="J1186" i="28"/>
  <c r="K1186" i="28"/>
  <c r="J1250" i="28"/>
  <c r="K1250" i="28"/>
  <c r="J1297" i="28"/>
  <c r="K1297" i="28"/>
  <c r="J1340" i="28"/>
  <c r="K1340" i="28"/>
  <c r="J1382" i="28"/>
  <c r="K1382" i="28"/>
  <c r="J1415" i="28"/>
  <c r="K1415" i="28"/>
  <c r="J1447" i="28"/>
  <c r="K1447" i="28"/>
  <c r="J1479" i="28"/>
  <c r="K1479" i="28"/>
  <c r="J1511" i="28"/>
  <c r="K1511" i="28"/>
  <c r="J1543" i="28"/>
  <c r="K1543" i="28"/>
  <c r="J1567" i="28"/>
  <c r="K1567" i="28"/>
  <c r="J1583" i="28"/>
  <c r="K1583" i="28"/>
  <c r="J1599" i="28"/>
  <c r="K1599" i="28"/>
  <c r="J1615" i="28"/>
  <c r="K1615" i="28"/>
  <c r="J1639" i="28"/>
  <c r="K1639" i="28"/>
  <c r="J1663" i="28"/>
  <c r="K1663" i="28"/>
  <c r="J1679" i="28"/>
  <c r="K1679" i="28"/>
  <c r="J1695" i="28"/>
  <c r="K1695" i="28"/>
  <c r="J1711" i="28"/>
  <c r="K1711" i="28"/>
  <c r="J1735" i="28"/>
  <c r="K1735" i="28"/>
  <c r="J1751" i="28"/>
  <c r="K1751" i="28"/>
  <c r="J1767" i="28"/>
  <c r="K1767" i="28"/>
  <c r="J1783" i="28"/>
  <c r="K1783" i="28"/>
  <c r="J1799" i="28"/>
  <c r="K1799" i="28"/>
  <c r="J1815" i="28"/>
  <c r="K1815" i="28"/>
  <c r="J1831" i="28"/>
  <c r="K1831" i="28"/>
  <c r="J1847" i="28"/>
  <c r="K1847" i="28"/>
  <c r="J1871" i="28"/>
  <c r="K1871" i="28"/>
  <c r="J1887" i="28"/>
  <c r="K1887" i="28"/>
  <c r="J1903" i="28"/>
  <c r="K1903" i="28"/>
  <c r="J1919" i="28"/>
  <c r="K1919" i="28"/>
  <c r="J1935" i="28"/>
  <c r="K1935" i="28"/>
  <c r="J1951" i="28"/>
  <c r="K1951" i="28"/>
  <c r="J1967" i="28"/>
  <c r="K1967" i="28"/>
  <c r="J1983" i="28"/>
  <c r="K1983" i="28"/>
  <c r="J1999" i="28"/>
  <c r="K1999" i="28"/>
  <c r="J2023" i="28"/>
  <c r="K2023" i="28"/>
  <c r="J2039" i="28"/>
  <c r="K2039" i="28"/>
  <c r="J2055" i="28"/>
  <c r="K2055" i="28"/>
  <c r="J2063" i="28"/>
  <c r="K2063" i="28"/>
  <c r="J2079" i="28"/>
  <c r="K2079" i="28"/>
  <c r="J2087" i="28"/>
  <c r="K2087" i="28"/>
  <c r="J2114" i="28"/>
  <c r="K2114" i="28"/>
  <c r="J2125" i="28"/>
  <c r="K2125" i="28"/>
  <c r="J2135" i="28"/>
  <c r="K2135" i="28"/>
  <c r="J2146" i="28"/>
  <c r="K2146" i="28"/>
  <c r="J2157" i="28"/>
  <c r="K2157" i="28"/>
  <c r="J2167" i="28"/>
  <c r="K2167" i="28"/>
  <c r="J2178" i="28"/>
  <c r="K2178" i="28"/>
  <c r="N3" i="28"/>
  <c r="O3" i="28"/>
  <c r="N7" i="28"/>
  <c r="O7" i="28"/>
  <c r="N11" i="28"/>
  <c r="O11" i="28"/>
  <c r="N15" i="28"/>
  <c r="O15" i="28"/>
  <c r="N19" i="28"/>
  <c r="O19" i="28"/>
  <c r="N23" i="28"/>
  <c r="O23" i="28"/>
  <c r="N27" i="28"/>
  <c r="O27" i="28"/>
  <c r="N31" i="28"/>
  <c r="O31" i="28"/>
  <c r="N35" i="28"/>
  <c r="O35" i="28"/>
  <c r="N39" i="28"/>
  <c r="O39" i="28"/>
  <c r="N43" i="28"/>
  <c r="O43" i="28"/>
  <c r="N47" i="28"/>
  <c r="O47" i="28"/>
  <c r="N51" i="28"/>
  <c r="O51" i="28"/>
  <c r="N55" i="28"/>
  <c r="O55" i="28"/>
  <c r="N59" i="28"/>
  <c r="O59" i="28"/>
  <c r="N63" i="28"/>
  <c r="O63" i="28"/>
  <c r="N67" i="28"/>
  <c r="O67" i="28"/>
  <c r="N71" i="28"/>
  <c r="O71" i="28"/>
  <c r="N75" i="28"/>
  <c r="O75" i="28"/>
  <c r="N79" i="28"/>
  <c r="O79" i="28"/>
  <c r="N83" i="28"/>
  <c r="O83" i="28"/>
  <c r="N87" i="28"/>
  <c r="O87" i="28"/>
  <c r="N91" i="28"/>
  <c r="O91" i="28"/>
  <c r="N95" i="28"/>
  <c r="O95" i="28"/>
  <c r="N99" i="28"/>
  <c r="O99" i="28"/>
  <c r="N103" i="28"/>
  <c r="O103" i="28"/>
  <c r="N107" i="28"/>
  <c r="O107" i="28"/>
  <c r="N111" i="28"/>
  <c r="O111" i="28"/>
  <c r="N115" i="28"/>
  <c r="O115" i="28"/>
  <c r="N119" i="28"/>
  <c r="O119" i="28"/>
  <c r="N123" i="28"/>
  <c r="O123" i="28"/>
  <c r="N127" i="28"/>
  <c r="O127" i="28"/>
  <c r="N131" i="28"/>
  <c r="O131" i="28"/>
  <c r="N135" i="28"/>
  <c r="O135" i="28"/>
  <c r="N139" i="28"/>
  <c r="O139" i="28"/>
  <c r="N143" i="28"/>
  <c r="O143" i="28"/>
  <c r="N147" i="28"/>
  <c r="O147" i="28"/>
  <c r="N151" i="28"/>
  <c r="O151" i="28"/>
  <c r="N155" i="28"/>
  <c r="O155" i="28"/>
  <c r="N159" i="28"/>
  <c r="O159" i="28"/>
  <c r="N163" i="28"/>
  <c r="O163" i="28"/>
  <c r="N167" i="28"/>
  <c r="O167" i="28"/>
  <c r="N171" i="28"/>
  <c r="O171" i="28"/>
  <c r="N175" i="28"/>
  <c r="O175" i="28"/>
  <c r="N179" i="28"/>
  <c r="O179" i="28"/>
  <c r="N183" i="28"/>
  <c r="O183" i="28"/>
  <c r="N187" i="28"/>
  <c r="O187" i="28"/>
  <c r="N191" i="28"/>
  <c r="O191" i="28"/>
  <c r="N195" i="28"/>
  <c r="O195" i="28"/>
  <c r="N199" i="28"/>
  <c r="O199" i="28"/>
  <c r="N203" i="28"/>
  <c r="O203" i="28"/>
  <c r="N207" i="28"/>
  <c r="O207" i="28"/>
  <c r="N211" i="28"/>
  <c r="O211" i="28"/>
  <c r="N215" i="28"/>
  <c r="O215" i="28"/>
  <c r="N219" i="28"/>
  <c r="O219" i="28"/>
  <c r="N223" i="28"/>
  <c r="O223" i="28"/>
  <c r="N227" i="28"/>
  <c r="O227" i="28"/>
  <c r="N231" i="28"/>
  <c r="O231" i="28"/>
  <c r="N235" i="28"/>
  <c r="O235" i="28"/>
  <c r="N239" i="28"/>
  <c r="O239" i="28"/>
  <c r="N243" i="28"/>
  <c r="O243" i="28"/>
  <c r="N247" i="28"/>
  <c r="O247" i="28"/>
  <c r="N251" i="28"/>
  <c r="O251" i="28"/>
  <c r="N255" i="28"/>
  <c r="O255" i="28"/>
  <c r="N259" i="28"/>
  <c r="O259" i="28"/>
  <c r="N263" i="28"/>
  <c r="O263" i="28"/>
  <c r="N267" i="28"/>
  <c r="O267" i="28"/>
  <c r="N271" i="28"/>
  <c r="O271" i="28"/>
  <c r="N275" i="28"/>
  <c r="O275" i="28"/>
  <c r="N279" i="28"/>
  <c r="O279" i="28"/>
  <c r="N283" i="28"/>
  <c r="O283" i="28"/>
  <c r="N287" i="28"/>
  <c r="O287" i="28"/>
  <c r="N291" i="28"/>
  <c r="O291" i="28"/>
  <c r="N295" i="28"/>
  <c r="O295" i="28"/>
  <c r="N299" i="28"/>
  <c r="O299" i="28"/>
  <c r="N303" i="28"/>
  <c r="O303" i="28"/>
  <c r="N307" i="28"/>
  <c r="O307" i="28"/>
  <c r="N311" i="28"/>
  <c r="O311" i="28"/>
  <c r="N315" i="28"/>
  <c r="O315" i="28"/>
  <c r="N319" i="28"/>
  <c r="O319" i="28"/>
  <c r="N323" i="28"/>
  <c r="O323" i="28"/>
  <c r="N327" i="28"/>
  <c r="O327" i="28"/>
  <c r="N331" i="28"/>
  <c r="O331" i="28"/>
  <c r="N335" i="28"/>
  <c r="O335" i="28"/>
  <c r="N339" i="28"/>
  <c r="O339" i="28"/>
  <c r="N4" i="28"/>
  <c r="O4" i="28"/>
  <c r="N8" i="28"/>
  <c r="O8" i="28"/>
  <c r="N12" i="28"/>
  <c r="O12" i="28"/>
  <c r="N16" i="28"/>
  <c r="O16" i="28"/>
  <c r="N20" i="28"/>
  <c r="O20" i="28"/>
  <c r="N24" i="28"/>
  <c r="O24" i="28"/>
  <c r="N28" i="28"/>
  <c r="O28" i="28"/>
  <c r="N32" i="28"/>
  <c r="O32" i="28"/>
  <c r="N36" i="28"/>
  <c r="O36" i="28"/>
  <c r="N40" i="28"/>
  <c r="O40" i="28"/>
  <c r="N44" i="28"/>
  <c r="O44" i="28"/>
  <c r="N48" i="28"/>
  <c r="O48" i="28"/>
  <c r="N52" i="28"/>
  <c r="O52" i="28"/>
  <c r="N56" i="28"/>
  <c r="O56" i="28"/>
  <c r="N60" i="28"/>
  <c r="O60" i="28"/>
  <c r="N64" i="28"/>
  <c r="O64" i="28"/>
  <c r="N68" i="28"/>
  <c r="O68" i="28"/>
  <c r="N72" i="28"/>
  <c r="O72" i="28"/>
  <c r="N76" i="28"/>
  <c r="O76" i="28"/>
  <c r="N80" i="28"/>
  <c r="O80" i="28"/>
  <c r="N84" i="28"/>
  <c r="O84" i="28"/>
  <c r="N88" i="28"/>
  <c r="O88" i="28"/>
  <c r="N92" i="28"/>
  <c r="O92" i="28"/>
  <c r="N96" i="28"/>
  <c r="O96" i="28"/>
  <c r="N100" i="28"/>
  <c r="O100" i="28"/>
  <c r="N104" i="28"/>
  <c r="O104" i="28"/>
  <c r="N108" i="28"/>
  <c r="O108" i="28"/>
  <c r="N112" i="28"/>
  <c r="O112" i="28"/>
  <c r="N116" i="28"/>
  <c r="O116" i="28"/>
  <c r="N120" i="28"/>
  <c r="O120" i="28"/>
  <c r="N124" i="28"/>
  <c r="O124" i="28"/>
  <c r="N128" i="28"/>
  <c r="O128" i="28"/>
  <c r="N132" i="28"/>
  <c r="O132" i="28"/>
  <c r="N136" i="28"/>
  <c r="O136" i="28"/>
  <c r="N140" i="28"/>
  <c r="O140" i="28"/>
  <c r="N144" i="28"/>
  <c r="O144" i="28"/>
  <c r="N148" i="28"/>
  <c r="O148" i="28"/>
  <c r="N152" i="28"/>
  <c r="O152" i="28"/>
  <c r="N156" i="28"/>
  <c r="O156" i="28"/>
  <c r="N160" i="28"/>
  <c r="O160" i="28"/>
  <c r="N164" i="28"/>
  <c r="O164" i="28"/>
  <c r="N168" i="28"/>
  <c r="O168" i="28"/>
  <c r="N172" i="28"/>
  <c r="O172" i="28"/>
  <c r="N176" i="28"/>
  <c r="O176" i="28"/>
  <c r="N180" i="28"/>
  <c r="O180" i="28"/>
  <c r="N184" i="28"/>
  <c r="O184" i="28"/>
  <c r="N188" i="28"/>
  <c r="O188" i="28"/>
  <c r="N192" i="28"/>
  <c r="O192" i="28"/>
  <c r="N196" i="28"/>
  <c r="O196" i="28"/>
  <c r="N200" i="28"/>
  <c r="O200" i="28"/>
  <c r="N204" i="28"/>
  <c r="O204" i="28"/>
  <c r="N208" i="28"/>
  <c r="O208" i="28"/>
  <c r="N212" i="28"/>
  <c r="O212" i="28"/>
  <c r="N216" i="28"/>
  <c r="O216" i="28"/>
  <c r="N220" i="28"/>
  <c r="O220" i="28"/>
  <c r="N224" i="28"/>
  <c r="O224" i="28"/>
  <c r="N228" i="28"/>
  <c r="O228" i="28"/>
  <c r="N232" i="28"/>
  <c r="O232" i="28"/>
  <c r="N236" i="28"/>
  <c r="O236" i="28"/>
  <c r="N240" i="28"/>
  <c r="O240" i="28"/>
  <c r="N244" i="28"/>
  <c r="O244" i="28"/>
  <c r="N248" i="28"/>
  <c r="O248" i="28"/>
  <c r="N252" i="28"/>
  <c r="O252" i="28"/>
  <c r="N256" i="28"/>
  <c r="O256" i="28"/>
  <c r="N260" i="28"/>
  <c r="O260" i="28"/>
  <c r="N264" i="28"/>
  <c r="O264" i="28"/>
  <c r="N268" i="28"/>
  <c r="O268" i="28"/>
  <c r="N272" i="28"/>
  <c r="O272" i="28"/>
  <c r="N276" i="28"/>
  <c r="O276" i="28"/>
  <c r="N5" i="28"/>
  <c r="O5" i="28"/>
  <c r="N13" i="28"/>
  <c r="O13" i="28"/>
  <c r="N21" i="28"/>
  <c r="O21" i="28"/>
  <c r="N29" i="28"/>
  <c r="O29" i="28"/>
  <c r="N37" i="28"/>
  <c r="O37" i="28"/>
  <c r="N45" i="28"/>
  <c r="O45" i="28"/>
  <c r="N53" i="28"/>
  <c r="O53" i="28"/>
  <c r="N61" i="28"/>
  <c r="O61" i="28"/>
  <c r="N69" i="28"/>
  <c r="O69" i="28"/>
  <c r="N77" i="28"/>
  <c r="O77" i="28"/>
  <c r="N85" i="28"/>
  <c r="O85" i="28"/>
  <c r="N93" i="28"/>
  <c r="O93" i="28"/>
  <c r="N101" i="28"/>
  <c r="O101" i="28"/>
  <c r="N109" i="28"/>
  <c r="O109" i="28"/>
  <c r="N117" i="28"/>
  <c r="O117" i="28"/>
  <c r="N125" i="28"/>
  <c r="O125" i="28"/>
  <c r="N133" i="28"/>
  <c r="O133" i="28"/>
  <c r="N141" i="28"/>
  <c r="O141" i="28"/>
  <c r="N149" i="28"/>
  <c r="O149" i="28"/>
  <c r="N157" i="28"/>
  <c r="O157" i="28"/>
  <c r="N165" i="28"/>
  <c r="O165" i="28"/>
  <c r="N173" i="28"/>
  <c r="O173" i="28"/>
  <c r="N181" i="28"/>
  <c r="O181" i="28"/>
  <c r="N189" i="28"/>
  <c r="O189" i="28"/>
  <c r="N197" i="28"/>
  <c r="O197" i="28"/>
  <c r="N205" i="28"/>
  <c r="O205" i="28"/>
  <c r="N213" i="28"/>
  <c r="O213" i="28"/>
  <c r="N221" i="28"/>
  <c r="O221" i="28"/>
  <c r="N229" i="28"/>
  <c r="O229" i="28"/>
  <c r="N237" i="28"/>
  <c r="O237" i="28"/>
  <c r="N245" i="28"/>
  <c r="O245" i="28"/>
  <c r="N253" i="28"/>
  <c r="O253" i="28"/>
  <c r="N261" i="28"/>
  <c r="O261" i="28"/>
  <c r="N269" i="28"/>
  <c r="O269" i="28"/>
  <c r="N277" i="28"/>
  <c r="O277" i="28"/>
  <c r="N282" i="28"/>
  <c r="O282" i="28"/>
  <c r="N288" i="28"/>
  <c r="O288" i="28"/>
  <c r="N293" i="28"/>
  <c r="O293" i="28"/>
  <c r="N298" i="28"/>
  <c r="O298" i="28"/>
  <c r="N304" i="28"/>
  <c r="O304" i="28"/>
  <c r="N309" i="28"/>
  <c r="O309" i="28"/>
  <c r="N314" i="28"/>
  <c r="O314" i="28"/>
  <c r="N320" i="28"/>
  <c r="O320" i="28"/>
  <c r="N325" i="28"/>
  <c r="O325" i="28"/>
  <c r="N330" i="28"/>
  <c r="O330" i="28"/>
  <c r="N336" i="28"/>
  <c r="O336" i="28"/>
  <c r="N341" i="28"/>
  <c r="O341" i="28"/>
  <c r="N345" i="28"/>
  <c r="O345" i="28"/>
  <c r="N349" i="28"/>
  <c r="O349" i="28"/>
  <c r="N353" i="28"/>
  <c r="O353" i="28"/>
  <c r="N357" i="28"/>
  <c r="O357" i="28"/>
  <c r="N361" i="28"/>
  <c r="O361" i="28"/>
  <c r="N365" i="28"/>
  <c r="O365" i="28"/>
  <c r="N369" i="28"/>
  <c r="O369" i="28"/>
  <c r="N373" i="28"/>
  <c r="O373" i="28"/>
  <c r="N377" i="28"/>
  <c r="O377" i="28"/>
  <c r="N381" i="28"/>
  <c r="O381" i="28"/>
  <c r="N385" i="28"/>
  <c r="O385" i="28"/>
  <c r="N389" i="28"/>
  <c r="O389" i="28"/>
  <c r="N393" i="28"/>
  <c r="O393" i="28"/>
  <c r="N397" i="28"/>
  <c r="O397" i="28"/>
  <c r="N401" i="28"/>
  <c r="O401" i="28"/>
  <c r="N405" i="28"/>
  <c r="O405" i="28"/>
  <c r="N409" i="28"/>
  <c r="O409" i="28"/>
  <c r="N413" i="28"/>
  <c r="O413" i="28"/>
  <c r="N417" i="28"/>
  <c r="O417" i="28"/>
  <c r="N421" i="28"/>
  <c r="O421" i="28"/>
  <c r="N425" i="28"/>
  <c r="O425" i="28"/>
  <c r="N429" i="28"/>
  <c r="O429" i="28"/>
  <c r="N433" i="28"/>
  <c r="O433" i="28"/>
  <c r="N6" i="28"/>
  <c r="O6" i="28"/>
  <c r="N14" i="28"/>
  <c r="O14" i="28"/>
  <c r="N22" i="28"/>
  <c r="O22" i="28"/>
  <c r="N30" i="28"/>
  <c r="O30" i="28"/>
  <c r="N38" i="28"/>
  <c r="O38" i="28"/>
  <c r="N46" i="28"/>
  <c r="O46" i="28"/>
  <c r="N54" i="28"/>
  <c r="O54" i="28"/>
  <c r="N62" i="28"/>
  <c r="O62" i="28"/>
  <c r="N70" i="28"/>
  <c r="O70" i="28"/>
  <c r="N78" i="28"/>
  <c r="O78" i="28"/>
  <c r="N86" i="28"/>
  <c r="O86" i="28"/>
  <c r="N94" i="28"/>
  <c r="O94" i="28"/>
  <c r="N102" i="28"/>
  <c r="O102" i="28"/>
  <c r="N110" i="28"/>
  <c r="O110" i="28"/>
  <c r="N118" i="28"/>
  <c r="O118" i="28"/>
  <c r="N126" i="28"/>
  <c r="O126" i="28"/>
  <c r="N134" i="28"/>
  <c r="O134" i="28"/>
  <c r="N142" i="28"/>
  <c r="O142" i="28"/>
  <c r="N150" i="28"/>
  <c r="O150" i="28"/>
  <c r="N158" i="28"/>
  <c r="O158" i="28"/>
  <c r="N166" i="28"/>
  <c r="O166" i="28"/>
  <c r="N174" i="28"/>
  <c r="O174" i="28"/>
  <c r="N182" i="28"/>
  <c r="O182" i="28"/>
  <c r="N190" i="28"/>
  <c r="O190" i="28"/>
  <c r="N198" i="28"/>
  <c r="O198" i="28"/>
  <c r="N206" i="28"/>
  <c r="O206" i="28"/>
  <c r="N214" i="28"/>
  <c r="O214" i="28"/>
  <c r="N222" i="28"/>
  <c r="O222" i="28"/>
  <c r="N230" i="28"/>
  <c r="O230" i="28"/>
  <c r="N238" i="28"/>
  <c r="O238" i="28"/>
  <c r="N246" i="28"/>
  <c r="O246" i="28"/>
  <c r="N254" i="28"/>
  <c r="O254" i="28"/>
  <c r="N262" i="28"/>
  <c r="O262" i="28"/>
  <c r="N270" i="28"/>
  <c r="O270" i="28"/>
  <c r="N278" i="28"/>
  <c r="O278" i="28"/>
  <c r="N284" i="28"/>
  <c r="O284" i="28"/>
  <c r="N289" i="28"/>
  <c r="O289" i="28"/>
  <c r="N294" i="28"/>
  <c r="O294" i="28"/>
  <c r="N300" i="28"/>
  <c r="O300" i="28"/>
  <c r="N305" i="28"/>
  <c r="O305" i="28"/>
  <c r="N310" i="28"/>
  <c r="O310" i="28"/>
  <c r="N316" i="28"/>
  <c r="O316" i="28"/>
  <c r="N321" i="28"/>
  <c r="O321" i="28"/>
  <c r="N326" i="28"/>
  <c r="O326" i="28"/>
  <c r="N332" i="28"/>
  <c r="O332" i="28"/>
  <c r="N337" i="28"/>
  <c r="O337" i="28"/>
  <c r="N342" i="28"/>
  <c r="O342" i="28"/>
  <c r="N346" i="28"/>
  <c r="O346" i="28"/>
  <c r="N350" i="28"/>
  <c r="O350" i="28"/>
  <c r="N354" i="28"/>
  <c r="O354" i="28"/>
  <c r="N358" i="28"/>
  <c r="O358" i="28"/>
  <c r="N362" i="28"/>
  <c r="O362" i="28"/>
  <c r="N366" i="28"/>
  <c r="O366" i="28"/>
  <c r="N370" i="28"/>
  <c r="O370" i="28"/>
  <c r="N374" i="28"/>
  <c r="O374" i="28"/>
  <c r="N378" i="28"/>
  <c r="O378" i="28"/>
  <c r="N382" i="28"/>
  <c r="O382" i="28"/>
  <c r="N386" i="28"/>
  <c r="O386" i="28"/>
  <c r="N390" i="28"/>
  <c r="O390" i="28"/>
  <c r="N394" i="28"/>
  <c r="O394" i="28"/>
  <c r="N398" i="28"/>
  <c r="O398" i="28"/>
  <c r="N402" i="28"/>
  <c r="O402" i="28"/>
  <c r="N406" i="28"/>
  <c r="O406" i="28"/>
  <c r="N410" i="28"/>
  <c r="O410" i="28"/>
  <c r="N414" i="28"/>
  <c r="O414" i="28"/>
  <c r="N418" i="28"/>
  <c r="O418" i="28"/>
  <c r="N422" i="28"/>
  <c r="O422" i="28"/>
  <c r="N426" i="28"/>
  <c r="O426" i="28"/>
  <c r="N430" i="28"/>
  <c r="O430" i="28"/>
  <c r="N434" i="28"/>
  <c r="O434" i="28"/>
  <c r="N438" i="28"/>
  <c r="O438" i="28"/>
  <c r="N442" i="28"/>
  <c r="O442" i="28"/>
  <c r="N446" i="28"/>
  <c r="O446" i="28"/>
  <c r="N450" i="28"/>
  <c r="O450" i="28"/>
  <c r="N454" i="28"/>
  <c r="O454" i="28"/>
  <c r="N458" i="28"/>
  <c r="O458" i="28"/>
  <c r="N462" i="28"/>
  <c r="O462" i="28"/>
  <c r="N466" i="28"/>
  <c r="O466" i="28"/>
  <c r="N470" i="28"/>
  <c r="O470" i="28"/>
  <c r="N474" i="28"/>
  <c r="O474" i="28"/>
  <c r="N478" i="28"/>
  <c r="O478" i="28"/>
  <c r="N482" i="28"/>
  <c r="O482" i="28"/>
  <c r="N486" i="28"/>
  <c r="O486" i="28"/>
  <c r="N490" i="28"/>
  <c r="O490" i="28"/>
  <c r="N494" i="28"/>
  <c r="O494" i="28"/>
  <c r="N9" i="28"/>
  <c r="O9" i="28"/>
  <c r="N10" i="28"/>
  <c r="O10" i="28"/>
  <c r="N26" i="28"/>
  <c r="O26" i="28"/>
  <c r="N42" i="28"/>
  <c r="O42" i="28"/>
  <c r="N58" i="28"/>
  <c r="O58" i="28"/>
  <c r="N74" i="28"/>
  <c r="O74" i="28"/>
  <c r="N90" i="28"/>
  <c r="O90" i="28"/>
  <c r="N106" i="28"/>
  <c r="O106" i="28"/>
  <c r="N122" i="28"/>
  <c r="O122" i="28"/>
  <c r="N138" i="28"/>
  <c r="O138" i="28"/>
  <c r="N154" i="28"/>
  <c r="O154" i="28"/>
  <c r="N170" i="28"/>
  <c r="O170" i="28"/>
  <c r="N186" i="28"/>
  <c r="O186" i="28"/>
  <c r="N202" i="28"/>
  <c r="O202" i="28"/>
  <c r="N218" i="28"/>
  <c r="O218" i="28"/>
  <c r="N234" i="28"/>
  <c r="O234" i="28"/>
  <c r="N250" i="28"/>
  <c r="O250" i="28"/>
  <c r="N266" i="28"/>
  <c r="O266" i="28"/>
  <c r="N281" i="28"/>
  <c r="O281" i="28"/>
  <c r="N292" i="28"/>
  <c r="O292" i="28"/>
  <c r="N302" i="28"/>
  <c r="O302" i="28"/>
  <c r="N313" i="28"/>
  <c r="O313" i="28"/>
  <c r="N324" i="28"/>
  <c r="O324" i="28"/>
  <c r="N334" i="28"/>
  <c r="O334" i="28"/>
  <c r="N344" i="28"/>
  <c r="O344" i="28"/>
  <c r="N352" i="28"/>
  <c r="O352" i="28"/>
  <c r="N360" i="28"/>
  <c r="O360" i="28"/>
  <c r="N368" i="28"/>
  <c r="O368" i="28"/>
  <c r="N376" i="28"/>
  <c r="O376" i="28"/>
  <c r="N384" i="28"/>
  <c r="O384" i="28"/>
  <c r="N392" i="28"/>
  <c r="O392" i="28"/>
  <c r="N400" i="28"/>
  <c r="O400" i="28"/>
  <c r="N408" i="28"/>
  <c r="O408" i="28"/>
  <c r="N416" i="28"/>
  <c r="O416" i="28"/>
  <c r="N424" i="28"/>
  <c r="O424" i="28"/>
  <c r="N432" i="28"/>
  <c r="O432" i="28"/>
  <c r="N439" i="28"/>
  <c r="O439" i="28"/>
  <c r="N444" i="28"/>
  <c r="O444" i="28"/>
  <c r="N322" i="28"/>
  <c r="O322" i="28"/>
  <c r="N455" i="28"/>
  <c r="O455" i="28"/>
  <c r="N460" i="28"/>
  <c r="O460" i="28"/>
  <c r="N465" i="28"/>
  <c r="O465" i="28"/>
  <c r="N471" i="28"/>
  <c r="O471" i="28"/>
  <c r="N476" i="28"/>
  <c r="O476" i="28"/>
  <c r="N481" i="28"/>
  <c r="O481" i="28"/>
  <c r="N487" i="28"/>
  <c r="O487" i="28"/>
  <c r="N492" i="28"/>
  <c r="O492" i="28"/>
  <c r="N497" i="28"/>
  <c r="O497" i="28"/>
  <c r="N501" i="28"/>
  <c r="O501" i="28"/>
  <c r="N505" i="28"/>
  <c r="O505" i="28"/>
  <c r="N509" i="28"/>
  <c r="O509" i="28"/>
  <c r="N513" i="28"/>
  <c r="O513" i="28"/>
  <c r="N517" i="28"/>
  <c r="O517" i="28"/>
  <c r="N521" i="28"/>
  <c r="O521" i="28"/>
  <c r="N525" i="28"/>
  <c r="O525" i="28"/>
  <c r="N529" i="28"/>
  <c r="O529" i="28"/>
  <c r="N533" i="28"/>
  <c r="O533" i="28"/>
  <c r="N537" i="28"/>
  <c r="O537" i="28"/>
  <c r="N541" i="28"/>
  <c r="O541" i="28"/>
  <c r="N545" i="28"/>
  <c r="O545" i="28"/>
  <c r="N549" i="28"/>
  <c r="O549" i="28"/>
  <c r="N553" i="28"/>
  <c r="O553" i="28"/>
  <c r="N557" i="28"/>
  <c r="O557" i="28"/>
  <c r="N561" i="28"/>
  <c r="O561" i="28"/>
  <c r="N565" i="28"/>
  <c r="O565" i="28"/>
  <c r="N569" i="28"/>
  <c r="O569" i="28"/>
  <c r="N573" i="28"/>
  <c r="O573" i="28"/>
  <c r="N577" i="28"/>
  <c r="O577" i="28"/>
  <c r="N581" i="28"/>
  <c r="O581" i="28"/>
  <c r="N585" i="28"/>
  <c r="O585" i="28"/>
  <c r="N589" i="28"/>
  <c r="O589" i="28"/>
  <c r="N593" i="28"/>
  <c r="O593" i="28"/>
  <c r="N597" i="28"/>
  <c r="O597" i="28"/>
  <c r="N601" i="28"/>
  <c r="O601" i="28"/>
  <c r="N605" i="28"/>
  <c r="O605" i="28"/>
  <c r="N609" i="28"/>
  <c r="O609" i="28"/>
  <c r="N613" i="28"/>
  <c r="O613" i="28"/>
  <c r="N617" i="28"/>
  <c r="O617" i="28"/>
  <c r="N621" i="28"/>
  <c r="O621" i="28"/>
  <c r="N625" i="28"/>
  <c r="O625" i="28"/>
  <c r="N629" i="28"/>
  <c r="O629" i="28"/>
  <c r="N633" i="28"/>
  <c r="O633" i="28"/>
  <c r="N637" i="28"/>
  <c r="O637" i="28"/>
  <c r="N641" i="28"/>
  <c r="O641" i="28"/>
  <c r="N645" i="28"/>
  <c r="O645" i="28"/>
  <c r="N649" i="28"/>
  <c r="O649" i="28"/>
  <c r="N653" i="28"/>
  <c r="O653" i="28"/>
  <c r="N657" i="28"/>
  <c r="O657" i="28"/>
  <c r="N661" i="28"/>
  <c r="O661" i="28"/>
  <c r="N665" i="28"/>
  <c r="O665" i="28"/>
  <c r="N669" i="28"/>
  <c r="O669" i="28"/>
  <c r="N673" i="28"/>
  <c r="O673" i="28"/>
  <c r="N677" i="28"/>
  <c r="O677" i="28"/>
  <c r="N681" i="28"/>
  <c r="O681" i="28"/>
  <c r="N685" i="28"/>
  <c r="O685" i="28"/>
  <c r="N689" i="28"/>
  <c r="O689" i="28"/>
  <c r="N693" i="28"/>
  <c r="O693" i="28"/>
  <c r="N697" i="28"/>
  <c r="O697" i="28"/>
  <c r="N701" i="28"/>
  <c r="O701" i="28"/>
  <c r="N705" i="28"/>
  <c r="O705" i="28"/>
  <c r="N709" i="28"/>
  <c r="O709" i="28"/>
  <c r="N713" i="28"/>
  <c r="O713" i="28"/>
  <c r="N717" i="28"/>
  <c r="O717" i="28"/>
  <c r="N721" i="28"/>
  <c r="O721" i="28"/>
  <c r="N725" i="28"/>
  <c r="O725" i="28"/>
  <c r="N729" i="28"/>
  <c r="O729" i="28"/>
  <c r="N733" i="28"/>
  <c r="O733" i="28"/>
  <c r="N737" i="28"/>
  <c r="O737" i="28"/>
  <c r="N741" i="28"/>
  <c r="O741" i="28"/>
  <c r="N745" i="28"/>
  <c r="O745" i="28"/>
  <c r="N749" i="28"/>
  <c r="O749" i="28"/>
  <c r="N753" i="28"/>
  <c r="O753" i="28"/>
  <c r="N757" i="28"/>
  <c r="O757" i="28"/>
  <c r="N761" i="28"/>
  <c r="O761" i="28"/>
  <c r="N765" i="28"/>
  <c r="O765" i="28"/>
  <c r="N769" i="28"/>
  <c r="O769" i="28"/>
  <c r="N773" i="28"/>
  <c r="O773" i="28"/>
  <c r="N777" i="28"/>
  <c r="O777" i="28"/>
  <c r="N781" i="28"/>
  <c r="O781" i="28"/>
  <c r="N785" i="28"/>
  <c r="O785" i="28"/>
  <c r="N789" i="28"/>
  <c r="O789" i="28"/>
  <c r="N793" i="28"/>
  <c r="O793" i="28"/>
  <c r="N797" i="28"/>
  <c r="O797" i="28"/>
  <c r="N997" i="28"/>
  <c r="O997" i="28"/>
  <c r="N805" i="28"/>
  <c r="O805" i="28"/>
  <c r="N809" i="28"/>
  <c r="O809" i="28"/>
  <c r="N813" i="28"/>
  <c r="O813" i="28"/>
  <c r="N817" i="28"/>
  <c r="O817" i="28"/>
  <c r="N821" i="28"/>
  <c r="O821" i="28"/>
  <c r="N825" i="28"/>
  <c r="O825" i="28"/>
  <c r="N829" i="28"/>
  <c r="O829" i="28"/>
  <c r="N833" i="28"/>
  <c r="O833" i="28"/>
  <c r="N837" i="28"/>
  <c r="O837" i="28"/>
  <c r="N841" i="28"/>
  <c r="O841" i="28"/>
  <c r="N845" i="28"/>
  <c r="O845" i="28"/>
  <c r="N849" i="28"/>
  <c r="O849" i="28"/>
  <c r="N853" i="28"/>
  <c r="O853" i="28"/>
  <c r="N857" i="28"/>
  <c r="O857" i="28"/>
  <c r="N861" i="28"/>
  <c r="O861" i="28"/>
  <c r="N865" i="28"/>
  <c r="O865" i="28"/>
  <c r="N869" i="28"/>
  <c r="O869" i="28"/>
  <c r="N873" i="28"/>
  <c r="O873" i="28"/>
  <c r="N877" i="28"/>
  <c r="O877" i="28"/>
  <c r="N881" i="28"/>
  <c r="O881" i="28"/>
  <c r="N885" i="28"/>
  <c r="O885" i="28"/>
  <c r="N889" i="28"/>
  <c r="O889" i="28"/>
  <c r="N893" i="28"/>
  <c r="O893" i="28"/>
  <c r="N897" i="28"/>
  <c r="O897" i="28"/>
  <c r="N901" i="28"/>
  <c r="O901" i="28"/>
  <c r="N905" i="28"/>
  <c r="O905" i="28"/>
  <c r="N909" i="28"/>
  <c r="O909" i="28"/>
  <c r="N913" i="28"/>
  <c r="O913" i="28"/>
  <c r="N917" i="28"/>
  <c r="O917" i="28"/>
  <c r="N921" i="28"/>
  <c r="O921" i="28"/>
  <c r="N925" i="28"/>
  <c r="O925" i="28"/>
  <c r="N929" i="28"/>
  <c r="O929" i="28"/>
  <c r="N933" i="28"/>
  <c r="O933" i="28"/>
  <c r="N937" i="28"/>
  <c r="O937" i="28"/>
  <c r="N941" i="28"/>
  <c r="O941" i="28"/>
  <c r="N945" i="28"/>
  <c r="O945" i="28"/>
  <c r="N949" i="28"/>
  <c r="O949" i="28"/>
  <c r="N953" i="28"/>
  <c r="O953" i="28"/>
  <c r="N957" i="28"/>
  <c r="O957" i="28"/>
  <c r="N961" i="28"/>
  <c r="O961" i="28"/>
  <c r="N965" i="28"/>
  <c r="O965" i="28"/>
  <c r="N969" i="28"/>
  <c r="O969" i="28"/>
  <c r="N973" i="28"/>
  <c r="O973" i="28"/>
  <c r="N977" i="28"/>
  <c r="O977" i="28"/>
  <c r="N981" i="28"/>
  <c r="O981" i="28"/>
  <c r="N985" i="28"/>
  <c r="O985" i="28"/>
  <c r="N989" i="28"/>
  <c r="O989" i="28"/>
  <c r="N17" i="28"/>
  <c r="O17" i="28"/>
  <c r="N33" i="28"/>
  <c r="O33" i="28"/>
  <c r="N49" i="28"/>
  <c r="O49" i="28"/>
  <c r="N65" i="28"/>
  <c r="O65" i="28"/>
  <c r="N81" i="28"/>
  <c r="O81" i="28"/>
  <c r="N97" i="28"/>
  <c r="O97" i="28"/>
  <c r="N113" i="28"/>
  <c r="O113" i="28"/>
  <c r="N129" i="28"/>
  <c r="O129" i="28"/>
  <c r="N145" i="28"/>
  <c r="O145" i="28"/>
  <c r="N161" i="28"/>
  <c r="O161" i="28"/>
  <c r="N177" i="28"/>
  <c r="O177" i="28"/>
  <c r="N193" i="28"/>
  <c r="O193" i="28"/>
  <c r="N209" i="28"/>
  <c r="O209" i="28"/>
  <c r="N225" i="28"/>
  <c r="O225" i="28"/>
  <c r="N241" i="28"/>
  <c r="O241" i="28"/>
  <c r="N257" i="28"/>
  <c r="O257" i="28"/>
  <c r="N273" i="28"/>
  <c r="O273" i="28"/>
  <c r="N285" i="28"/>
  <c r="O285" i="28"/>
  <c r="N296" i="28"/>
  <c r="O296" i="28"/>
  <c r="N306" i="28"/>
  <c r="O306" i="28"/>
  <c r="N317" i="28"/>
  <c r="O317" i="28"/>
  <c r="N328" i="28"/>
  <c r="O328" i="28"/>
  <c r="N338" i="28"/>
  <c r="O338" i="28"/>
  <c r="N347" i="28"/>
  <c r="O347" i="28"/>
  <c r="N355" i="28"/>
  <c r="O355" i="28"/>
  <c r="N363" i="28"/>
  <c r="O363" i="28"/>
  <c r="N371" i="28"/>
  <c r="O371" i="28"/>
  <c r="N379" i="28"/>
  <c r="O379" i="28"/>
  <c r="N387" i="28"/>
  <c r="O387" i="28"/>
  <c r="N395" i="28"/>
  <c r="O395" i="28"/>
  <c r="N403" i="28"/>
  <c r="O403" i="28"/>
  <c r="N411" i="28"/>
  <c r="O411" i="28"/>
  <c r="N419" i="28"/>
  <c r="O419" i="28"/>
  <c r="N427" i="28"/>
  <c r="O427" i="28"/>
  <c r="N435" i="28"/>
  <c r="O435" i="28"/>
  <c r="N440" i="28"/>
  <c r="O440" i="28"/>
  <c r="N445" i="28"/>
  <c r="O445" i="28"/>
  <c r="N451" i="28"/>
  <c r="O451" i="28"/>
  <c r="N456" i="28"/>
  <c r="O456" i="28"/>
  <c r="N461" i="28"/>
  <c r="O461" i="28"/>
  <c r="N467" i="28"/>
  <c r="O467" i="28"/>
  <c r="N472" i="28"/>
  <c r="O472" i="28"/>
  <c r="N477" i="28"/>
  <c r="O477" i="28"/>
  <c r="N483" i="28"/>
  <c r="O483" i="28"/>
  <c r="N488" i="28"/>
  <c r="O488" i="28"/>
  <c r="N493" i="28"/>
  <c r="O493" i="28"/>
  <c r="N498" i="28"/>
  <c r="O498" i="28"/>
  <c r="N502" i="28"/>
  <c r="O502" i="28"/>
  <c r="N506" i="28"/>
  <c r="O506" i="28"/>
  <c r="N510" i="28"/>
  <c r="O510" i="28"/>
  <c r="N514" i="28"/>
  <c r="O514" i="28"/>
  <c r="N518" i="28"/>
  <c r="O518" i="28"/>
  <c r="N522" i="28"/>
  <c r="O522" i="28"/>
  <c r="N526" i="28"/>
  <c r="O526" i="28"/>
  <c r="N530" i="28"/>
  <c r="O530" i="28"/>
  <c r="N534" i="28"/>
  <c r="O534" i="28"/>
  <c r="N538" i="28"/>
  <c r="O538" i="28"/>
  <c r="N542" i="28"/>
  <c r="O542" i="28"/>
  <c r="N546" i="28"/>
  <c r="O546" i="28"/>
  <c r="N550" i="28"/>
  <c r="O550" i="28"/>
  <c r="N554" i="28"/>
  <c r="O554" i="28"/>
  <c r="N558" i="28"/>
  <c r="O558" i="28"/>
  <c r="N562" i="28"/>
  <c r="O562" i="28"/>
  <c r="N566" i="28"/>
  <c r="O566" i="28"/>
  <c r="N570" i="28"/>
  <c r="O570" i="28"/>
  <c r="N574" i="28"/>
  <c r="O574" i="28"/>
  <c r="N578" i="28"/>
  <c r="O578" i="28"/>
  <c r="N582" i="28"/>
  <c r="O582" i="28"/>
  <c r="N586" i="28"/>
  <c r="O586" i="28"/>
  <c r="N590" i="28"/>
  <c r="O590" i="28"/>
  <c r="N594" i="28"/>
  <c r="O594" i="28"/>
  <c r="N598" i="28"/>
  <c r="O598" i="28"/>
  <c r="N602" i="28"/>
  <c r="O602" i="28"/>
  <c r="N606" i="28"/>
  <c r="O606" i="28"/>
  <c r="N610" i="28"/>
  <c r="O610" i="28"/>
  <c r="N614" i="28"/>
  <c r="O614" i="28"/>
  <c r="N618" i="28"/>
  <c r="O618" i="28"/>
  <c r="N622" i="28"/>
  <c r="O622" i="28"/>
  <c r="N626" i="28"/>
  <c r="O626" i="28"/>
  <c r="N630" i="28"/>
  <c r="O630" i="28"/>
  <c r="N634" i="28"/>
  <c r="O634" i="28"/>
  <c r="N638" i="28"/>
  <c r="O638" i="28"/>
  <c r="N642" i="28"/>
  <c r="O642" i="28"/>
  <c r="N646" i="28"/>
  <c r="O646" i="28"/>
  <c r="N650" i="28"/>
  <c r="O650" i="28"/>
  <c r="N654" i="28"/>
  <c r="O654" i="28"/>
  <c r="N658" i="28"/>
  <c r="O658" i="28"/>
  <c r="N662" i="28"/>
  <c r="O662" i="28"/>
  <c r="N666" i="28"/>
  <c r="O666" i="28"/>
  <c r="N670" i="28"/>
  <c r="O670" i="28"/>
  <c r="N674" i="28"/>
  <c r="O674" i="28"/>
  <c r="N678" i="28"/>
  <c r="O678" i="28"/>
  <c r="N682" i="28"/>
  <c r="O682" i="28"/>
  <c r="N686" i="28"/>
  <c r="O686" i="28"/>
  <c r="N690" i="28"/>
  <c r="O690" i="28"/>
  <c r="N694" i="28"/>
  <c r="O694" i="28"/>
  <c r="N698" i="28"/>
  <c r="O698" i="28"/>
  <c r="N702" i="28"/>
  <c r="O702" i="28"/>
  <c r="N706" i="28"/>
  <c r="O706" i="28"/>
  <c r="N710" i="28"/>
  <c r="O710" i="28"/>
  <c r="N714" i="28"/>
  <c r="O714" i="28"/>
  <c r="N718" i="28"/>
  <c r="O718" i="28"/>
  <c r="N722" i="28"/>
  <c r="O722" i="28"/>
  <c r="N726" i="28"/>
  <c r="O726" i="28"/>
  <c r="N730" i="28"/>
  <c r="O730" i="28"/>
  <c r="N734" i="28"/>
  <c r="O734" i="28"/>
  <c r="N738" i="28"/>
  <c r="O738" i="28"/>
  <c r="N742" i="28"/>
  <c r="O742" i="28"/>
  <c r="N746" i="28"/>
  <c r="O746" i="28"/>
  <c r="N750" i="28"/>
  <c r="O750" i="28"/>
  <c r="N754" i="28"/>
  <c r="O754" i="28"/>
  <c r="N758" i="28"/>
  <c r="O758" i="28"/>
  <c r="N762" i="28"/>
  <c r="O762" i="28"/>
  <c r="N766" i="28"/>
  <c r="O766" i="28"/>
  <c r="N770" i="28"/>
  <c r="O770" i="28"/>
  <c r="N774" i="28"/>
  <c r="O774" i="28"/>
  <c r="N778" i="28"/>
  <c r="O778" i="28"/>
  <c r="N782" i="28"/>
  <c r="O782" i="28"/>
  <c r="N786" i="28"/>
  <c r="O786" i="28"/>
  <c r="N790" i="28"/>
  <c r="O790" i="28"/>
  <c r="N794" i="28"/>
  <c r="O794" i="28"/>
  <c r="N798" i="28"/>
  <c r="O798" i="28"/>
  <c r="N802" i="28"/>
  <c r="O802" i="28"/>
  <c r="N806" i="28"/>
  <c r="O806" i="28"/>
  <c r="N810" i="28"/>
  <c r="O810" i="28"/>
  <c r="N814" i="28"/>
  <c r="O814" i="28"/>
  <c r="N818" i="28"/>
  <c r="O818" i="28"/>
  <c r="N822" i="28"/>
  <c r="O822" i="28"/>
  <c r="N826" i="28"/>
  <c r="O826" i="28"/>
  <c r="N830" i="28"/>
  <c r="O830" i="28"/>
  <c r="N834" i="28"/>
  <c r="O834" i="28"/>
  <c r="N838" i="28"/>
  <c r="O838" i="28"/>
  <c r="N842" i="28"/>
  <c r="O842" i="28"/>
  <c r="N846" i="28"/>
  <c r="O846" i="28"/>
  <c r="N850" i="28"/>
  <c r="O850" i="28"/>
  <c r="N854" i="28"/>
  <c r="O854" i="28"/>
  <c r="N858" i="28"/>
  <c r="O858" i="28"/>
  <c r="N862" i="28"/>
  <c r="O862" i="28"/>
  <c r="N866" i="28"/>
  <c r="O866" i="28"/>
  <c r="N870" i="28"/>
  <c r="O870" i="28"/>
  <c r="N874" i="28"/>
  <c r="O874" i="28"/>
  <c r="N878" i="28"/>
  <c r="O878" i="28"/>
  <c r="N882" i="28"/>
  <c r="O882" i="28"/>
  <c r="N886" i="28"/>
  <c r="O886" i="28"/>
  <c r="N890" i="28"/>
  <c r="O890" i="28"/>
  <c r="N894" i="28"/>
  <c r="O894" i="28"/>
  <c r="N898" i="28"/>
  <c r="O898" i="28"/>
  <c r="N902" i="28"/>
  <c r="O902" i="28"/>
  <c r="N906" i="28"/>
  <c r="O906" i="28"/>
  <c r="N910" i="28"/>
  <c r="O910" i="28"/>
  <c r="N914" i="28"/>
  <c r="O914" i="28"/>
  <c r="N918" i="28"/>
  <c r="O918" i="28"/>
  <c r="N18" i="28"/>
  <c r="O18" i="28"/>
  <c r="N50" i="28"/>
  <c r="O50" i="28"/>
  <c r="N82" i="28"/>
  <c r="O82" i="28"/>
  <c r="N114" i="28"/>
  <c r="O114" i="28"/>
  <c r="N146" i="28"/>
  <c r="O146" i="28"/>
  <c r="N178" i="28"/>
  <c r="O178" i="28"/>
  <c r="N210" i="28"/>
  <c r="O210" i="28"/>
  <c r="N242" i="28"/>
  <c r="O242" i="28"/>
  <c r="N274" i="28"/>
  <c r="O274" i="28"/>
  <c r="N297" i="28"/>
  <c r="O297" i="28"/>
  <c r="N318" i="28"/>
  <c r="O318" i="28"/>
  <c r="N340" i="28"/>
  <c r="O340" i="28"/>
  <c r="N356" i="28"/>
  <c r="O356" i="28"/>
  <c r="N372" i="28"/>
  <c r="O372" i="28"/>
  <c r="N388" i="28"/>
  <c r="O388" i="28"/>
  <c r="N404" i="28"/>
  <c r="O404" i="28"/>
  <c r="N420" i="28"/>
  <c r="O420" i="28"/>
  <c r="N436" i="28"/>
  <c r="O436" i="28"/>
  <c r="N447" i="28"/>
  <c r="O447" i="28"/>
  <c r="N457" i="28"/>
  <c r="O457" i="28"/>
  <c r="N468" i="28"/>
  <c r="O468" i="28"/>
  <c r="N479" i="28"/>
  <c r="O479" i="28"/>
  <c r="N489" i="28"/>
  <c r="O489" i="28"/>
  <c r="N499" i="28"/>
  <c r="O499" i="28"/>
  <c r="N507" i="28"/>
  <c r="O507" i="28"/>
  <c r="N515" i="28"/>
  <c r="O515" i="28"/>
  <c r="N523" i="28"/>
  <c r="O523" i="28"/>
  <c r="N531" i="28"/>
  <c r="O531" i="28"/>
  <c r="N539" i="28"/>
  <c r="O539" i="28"/>
  <c r="N547" i="28"/>
  <c r="O547" i="28"/>
  <c r="N555" i="28"/>
  <c r="O555" i="28"/>
  <c r="N563" i="28"/>
  <c r="O563" i="28"/>
  <c r="N571" i="28"/>
  <c r="O571" i="28"/>
  <c r="N579" i="28"/>
  <c r="O579" i="28"/>
  <c r="N587" i="28"/>
  <c r="O587" i="28"/>
  <c r="N595" i="28"/>
  <c r="O595" i="28"/>
  <c r="N603" i="28"/>
  <c r="O603" i="28"/>
  <c r="N611" i="28"/>
  <c r="O611" i="28"/>
  <c r="N619" i="28"/>
  <c r="O619" i="28"/>
  <c r="N627" i="28"/>
  <c r="O627" i="28"/>
  <c r="N635" i="28"/>
  <c r="O635" i="28"/>
  <c r="N643" i="28"/>
  <c r="O643" i="28"/>
  <c r="N651" i="28"/>
  <c r="O651" i="28"/>
  <c r="N659" i="28"/>
  <c r="O659" i="28"/>
  <c r="N667" i="28"/>
  <c r="O667" i="28"/>
  <c r="N675" i="28"/>
  <c r="O675" i="28"/>
  <c r="N683" i="28"/>
  <c r="O683" i="28"/>
  <c r="N691" i="28"/>
  <c r="O691" i="28"/>
  <c r="N699" i="28"/>
  <c r="O699" i="28"/>
  <c r="N707" i="28"/>
  <c r="O707" i="28"/>
  <c r="N715" i="28"/>
  <c r="O715" i="28"/>
  <c r="N723" i="28"/>
  <c r="O723" i="28"/>
  <c r="N731" i="28"/>
  <c r="O731" i="28"/>
  <c r="N739" i="28"/>
  <c r="O739" i="28"/>
  <c r="N747" i="28"/>
  <c r="O747" i="28"/>
  <c r="N755" i="28"/>
  <c r="O755" i="28"/>
  <c r="N763" i="28"/>
  <c r="O763" i="28"/>
  <c r="N771" i="28"/>
  <c r="O771" i="28"/>
  <c r="N779" i="28"/>
  <c r="O779" i="28"/>
  <c r="N787" i="28"/>
  <c r="O787" i="28"/>
  <c r="N795" i="28"/>
  <c r="O795" i="28"/>
  <c r="N803" i="28"/>
  <c r="O803" i="28"/>
  <c r="N811" i="28"/>
  <c r="O811" i="28"/>
  <c r="N819" i="28"/>
  <c r="O819" i="28"/>
  <c r="N827" i="28"/>
  <c r="O827" i="28"/>
  <c r="N835" i="28"/>
  <c r="O835" i="28"/>
  <c r="N843" i="28"/>
  <c r="O843" i="28"/>
  <c r="N851" i="28"/>
  <c r="O851" i="28"/>
  <c r="N859" i="28"/>
  <c r="O859" i="28"/>
  <c r="N867" i="28"/>
  <c r="O867" i="28"/>
  <c r="N875" i="28"/>
  <c r="O875" i="28"/>
  <c r="N883" i="28"/>
  <c r="O883" i="28"/>
  <c r="N891" i="28"/>
  <c r="O891" i="28"/>
  <c r="N899" i="28"/>
  <c r="O899" i="28"/>
  <c r="N907" i="28"/>
  <c r="O907" i="28"/>
  <c r="N915" i="28"/>
  <c r="O915" i="28"/>
  <c r="N922" i="28"/>
  <c r="O922" i="28"/>
  <c r="N927" i="28"/>
  <c r="O927" i="28"/>
  <c r="N932" i="28"/>
  <c r="O932" i="28"/>
  <c r="N938" i="28"/>
  <c r="O938" i="28"/>
  <c r="N943" i="28"/>
  <c r="O943" i="28"/>
  <c r="N948" i="28"/>
  <c r="O948" i="28"/>
  <c r="N954" i="28"/>
  <c r="O954" i="28"/>
  <c r="N959" i="28"/>
  <c r="O959" i="28"/>
  <c r="N964" i="28"/>
  <c r="O964" i="28"/>
  <c r="N970" i="28"/>
  <c r="O970" i="28"/>
  <c r="N975" i="28"/>
  <c r="O975" i="28"/>
  <c r="N980" i="28"/>
  <c r="O980" i="28"/>
  <c r="N986" i="28"/>
  <c r="O986" i="28"/>
  <c r="N991" i="28"/>
  <c r="O991" i="28"/>
  <c r="N995" i="28"/>
  <c r="O995" i="28"/>
  <c r="N999" i="28"/>
  <c r="O999" i="28"/>
  <c r="N1003" i="28"/>
  <c r="O1003" i="28"/>
  <c r="N1007" i="28"/>
  <c r="O1007" i="28"/>
  <c r="N1011" i="28"/>
  <c r="O1011" i="28"/>
  <c r="N1015" i="28"/>
  <c r="O1015" i="28"/>
  <c r="N1019" i="28"/>
  <c r="O1019" i="28"/>
  <c r="N1023" i="28"/>
  <c r="O1023" i="28"/>
  <c r="N1027" i="28"/>
  <c r="O1027" i="28"/>
  <c r="N1031" i="28"/>
  <c r="O1031" i="28"/>
  <c r="N1035" i="28"/>
  <c r="O1035" i="28"/>
  <c r="N1039" i="28"/>
  <c r="O1039" i="28"/>
  <c r="N1043" i="28"/>
  <c r="O1043" i="28"/>
  <c r="N25" i="28"/>
  <c r="O25" i="28"/>
  <c r="N57" i="28"/>
  <c r="O57" i="28"/>
  <c r="N89" i="28"/>
  <c r="O89" i="28"/>
  <c r="N121" i="28"/>
  <c r="O121" i="28"/>
  <c r="N153" i="28"/>
  <c r="O153" i="28"/>
  <c r="N185" i="28"/>
  <c r="O185" i="28"/>
  <c r="N217" i="28"/>
  <c r="O217" i="28"/>
  <c r="N249" i="28"/>
  <c r="O249" i="28"/>
  <c r="N280" i="28"/>
  <c r="O280" i="28"/>
  <c r="N301" i="28"/>
  <c r="O301" i="28"/>
  <c r="N801" i="28"/>
  <c r="O801" i="28"/>
  <c r="N343" i="28"/>
  <c r="O343" i="28"/>
  <c r="N359" i="28"/>
  <c r="O359" i="28"/>
  <c r="N375" i="28"/>
  <c r="O375" i="28"/>
  <c r="N391" i="28"/>
  <c r="O391" i="28"/>
  <c r="N407" i="28"/>
  <c r="O407" i="28"/>
  <c r="N423" i="28"/>
  <c r="O423" i="28"/>
  <c r="N437" i="28"/>
  <c r="O437" i="28"/>
  <c r="N448" i="28"/>
  <c r="O448" i="28"/>
  <c r="N459" i="28"/>
  <c r="O459" i="28"/>
  <c r="N469" i="28"/>
  <c r="O469" i="28"/>
  <c r="N480" i="28"/>
  <c r="O480" i="28"/>
  <c r="N491" i="28"/>
  <c r="O491" i="28"/>
  <c r="N500" i="28"/>
  <c r="O500" i="28"/>
  <c r="N508" i="28"/>
  <c r="O508" i="28"/>
  <c r="N516" i="28"/>
  <c r="O516" i="28"/>
  <c r="N524" i="28"/>
  <c r="O524" i="28"/>
  <c r="N532" i="28"/>
  <c r="O532" i="28"/>
  <c r="N540" i="28"/>
  <c r="O540" i="28"/>
  <c r="N548" i="28"/>
  <c r="O548" i="28"/>
  <c r="N556" i="28"/>
  <c r="O556" i="28"/>
  <c r="N564" i="28"/>
  <c r="O564" i="28"/>
  <c r="N572" i="28"/>
  <c r="O572" i="28"/>
  <c r="N580" i="28"/>
  <c r="O580" i="28"/>
  <c r="N588" i="28"/>
  <c r="O588" i="28"/>
  <c r="N596" i="28"/>
  <c r="O596" i="28"/>
  <c r="N604" i="28"/>
  <c r="O604" i="28"/>
  <c r="N612" i="28"/>
  <c r="O612" i="28"/>
  <c r="N620" i="28"/>
  <c r="O620" i="28"/>
  <c r="N628" i="28"/>
  <c r="O628" i="28"/>
  <c r="N636" i="28"/>
  <c r="O636" i="28"/>
  <c r="N644" i="28"/>
  <c r="O644" i="28"/>
  <c r="N652" i="28"/>
  <c r="O652" i="28"/>
  <c r="N660" i="28"/>
  <c r="O660" i="28"/>
  <c r="N668" i="28"/>
  <c r="O668" i="28"/>
  <c r="N676" i="28"/>
  <c r="O676" i="28"/>
  <c r="N684" i="28"/>
  <c r="O684" i="28"/>
  <c r="N692" i="28"/>
  <c r="O692" i="28"/>
  <c r="N700" i="28"/>
  <c r="O700" i="28"/>
  <c r="N708" i="28"/>
  <c r="O708" i="28"/>
  <c r="N716" i="28"/>
  <c r="O716" i="28"/>
  <c r="N724" i="28"/>
  <c r="O724" i="28"/>
  <c r="N732" i="28"/>
  <c r="O732" i="28"/>
  <c r="N740" i="28"/>
  <c r="O740" i="28"/>
  <c r="N748" i="28"/>
  <c r="O748" i="28"/>
  <c r="N756" i="28"/>
  <c r="O756" i="28"/>
  <c r="N764" i="28"/>
  <c r="O764" i="28"/>
  <c r="N772" i="28"/>
  <c r="O772" i="28"/>
  <c r="N780" i="28"/>
  <c r="O780" i="28"/>
  <c r="N788" i="28"/>
  <c r="O788" i="28"/>
  <c r="N796" i="28"/>
  <c r="O796" i="28"/>
  <c r="N804" i="28"/>
  <c r="O804" i="28"/>
  <c r="N812" i="28"/>
  <c r="O812" i="28"/>
  <c r="N820" i="28"/>
  <c r="O820" i="28"/>
  <c r="N828" i="28"/>
  <c r="O828" i="28"/>
  <c r="N836" i="28"/>
  <c r="O836" i="28"/>
  <c r="N844" i="28"/>
  <c r="O844" i="28"/>
  <c r="N852" i="28"/>
  <c r="O852" i="28"/>
  <c r="N860" i="28"/>
  <c r="O860" i="28"/>
  <c r="N868" i="28"/>
  <c r="O868" i="28"/>
  <c r="N876" i="28"/>
  <c r="O876" i="28"/>
  <c r="N884" i="28"/>
  <c r="O884" i="28"/>
  <c r="N892" i="28"/>
  <c r="O892" i="28"/>
  <c r="N900" i="28"/>
  <c r="O900" i="28"/>
  <c r="N908" i="28"/>
  <c r="O908" i="28"/>
  <c r="N916" i="28"/>
  <c r="O916" i="28"/>
  <c r="N923" i="28"/>
  <c r="O923" i="28"/>
  <c r="N928" i="28"/>
  <c r="O928" i="28"/>
  <c r="N934" i="28"/>
  <c r="O934" i="28"/>
  <c r="N939" i="28"/>
  <c r="O939" i="28"/>
  <c r="N944" i="28"/>
  <c r="O944" i="28"/>
  <c r="N950" i="28"/>
  <c r="O950" i="28"/>
  <c r="N955" i="28"/>
  <c r="O955" i="28"/>
  <c r="N960" i="28"/>
  <c r="O960" i="28"/>
  <c r="N966" i="28"/>
  <c r="O966" i="28"/>
  <c r="N971" i="28"/>
  <c r="O971" i="28"/>
  <c r="N976" i="28"/>
  <c r="O976" i="28"/>
  <c r="N982" i="28"/>
  <c r="O982" i="28"/>
  <c r="N987" i="28"/>
  <c r="O987" i="28"/>
  <c r="N992" i="28"/>
  <c r="O992" i="28"/>
  <c r="N996" i="28"/>
  <c r="O996" i="28"/>
  <c r="N34" i="28"/>
  <c r="O34" i="28"/>
  <c r="N66" i="28"/>
  <c r="O66" i="28"/>
  <c r="N98" i="28"/>
  <c r="O98" i="28"/>
  <c r="N130" i="28"/>
  <c r="O130" i="28"/>
  <c r="N162" i="28"/>
  <c r="O162" i="28"/>
  <c r="N194" i="28"/>
  <c r="O194" i="28"/>
  <c r="N226" i="28"/>
  <c r="O226" i="28"/>
  <c r="N258" i="28"/>
  <c r="O258" i="28"/>
  <c r="N286" i="28"/>
  <c r="O286" i="28"/>
  <c r="N308" i="28"/>
  <c r="O308" i="28"/>
  <c r="N329" i="28"/>
  <c r="O329" i="28"/>
  <c r="N348" i="28"/>
  <c r="O348" i="28"/>
  <c r="N364" i="28"/>
  <c r="O364" i="28"/>
  <c r="N380" i="28"/>
  <c r="O380" i="28"/>
  <c r="N396" i="28"/>
  <c r="O396" i="28"/>
  <c r="N412" i="28"/>
  <c r="O412" i="28"/>
  <c r="N428" i="28"/>
  <c r="O428" i="28"/>
  <c r="N441" i="28"/>
  <c r="O441" i="28"/>
  <c r="N452" i="28"/>
  <c r="O452" i="28"/>
  <c r="N463" i="28"/>
  <c r="O463" i="28"/>
  <c r="N473" i="28"/>
  <c r="O473" i="28"/>
  <c r="N484" i="28"/>
  <c r="O484" i="28"/>
  <c r="N495" i="28"/>
  <c r="O495" i="28"/>
  <c r="N503" i="28"/>
  <c r="O503" i="28"/>
  <c r="N511" i="28"/>
  <c r="O511" i="28"/>
  <c r="N519" i="28"/>
  <c r="O519" i="28"/>
  <c r="N527" i="28"/>
  <c r="O527" i="28"/>
  <c r="N535" i="28"/>
  <c r="O535" i="28"/>
  <c r="N543" i="28"/>
  <c r="O543" i="28"/>
  <c r="N551" i="28"/>
  <c r="O551" i="28"/>
  <c r="N559" i="28"/>
  <c r="O559" i="28"/>
  <c r="N567" i="28"/>
  <c r="O567" i="28"/>
  <c r="N575" i="28"/>
  <c r="O575" i="28"/>
  <c r="N583" i="28"/>
  <c r="O583" i="28"/>
  <c r="N591" i="28"/>
  <c r="O591" i="28"/>
  <c r="N599" i="28"/>
  <c r="O599" i="28"/>
  <c r="N607" i="28"/>
  <c r="O607" i="28"/>
  <c r="N615" i="28"/>
  <c r="O615" i="28"/>
  <c r="N623" i="28"/>
  <c r="O623" i="28"/>
  <c r="N631" i="28"/>
  <c r="O631" i="28"/>
  <c r="N639" i="28"/>
  <c r="O639" i="28"/>
  <c r="N647" i="28"/>
  <c r="O647" i="28"/>
  <c r="N655" i="28"/>
  <c r="O655" i="28"/>
  <c r="N663" i="28"/>
  <c r="O663" i="28"/>
  <c r="N671" i="28"/>
  <c r="O671" i="28"/>
  <c r="N679" i="28"/>
  <c r="O679" i="28"/>
  <c r="N687" i="28"/>
  <c r="O687" i="28"/>
  <c r="N695" i="28"/>
  <c r="O695" i="28"/>
  <c r="N703" i="28"/>
  <c r="O703" i="28"/>
  <c r="N711" i="28"/>
  <c r="O711" i="28"/>
  <c r="N719" i="28"/>
  <c r="O719" i="28"/>
  <c r="N727" i="28"/>
  <c r="O727" i="28"/>
  <c r="N735" i="28"/>
  <c r="O735" i="28"/>
  <c r="N743" i="28"/>
  <c r="O743" i="28"/>
  <c r="N751" i="28"/>
  <c r="O751" i="28"/>
  <c r="N759" i="28"/>
  <c r="O759" i="28"/>
  <c r="N767" i="28"/>
  <c r="O767" i="28"/>
  <c r="N775" i="28"/>
  <c r="O775" i="28"/>
  <c r="N783" i="28"/>
  <c r="O783" i="28"/>
  <c r="N791" i="28"/>
  <c r="O791" i="28"/>
  <c r="N799" i="28"/>
  <c r="O799" i="28"/>
  <c r="N807" i="28"/>
  <c r="O807" i="28"/>
  <c r="N815" i="28"/>
  <c r="O815" i="28"/>
  <c r="N823" i="28"/>
  <c r="O823" i="28"/>
  <c r="N831" i="28"/>
  <c r="O831" i="28"/>
  <c r="N839" i="28"/>
  <c r="O839" i="28"/>
  <c r="N847" i="28"/>
  <c r="O847" i="28"/>
  <c r="N855" i="28"/>
  <c r="O855" i="28"/>
  <c r="N863" i="28"/>
  <c r="O863" i="28"/>
  <c r="N871" i="28"/>
  <c r="O871" i="28"/>
  <c r="N879" i="28"/>
  <c r="O879" i="28"/>
  <c r="N887" i="28"/>
  <c r="O887" i="28"/>
  <c r="N895" i="28"/>
  <c r="O895" i="28"/>
  <c r="N903" i="28"/>
  <c r="O903" i="28"/>
  <c r="N911" i="28"/>
  <c r="O911" i="28"/>
  <c r="N919" i="28"/>
  <c r="O919" i="28"/>
  <c r="N924" i="28"/>
  <c r="O924" i="28"/>
  <c r="N930" i="28"/>
  <c r="O930" i="28"/>
  <c r="N935" i="28"/>
  <c r="O935" i="28"/>
  <c r="N940" i="28"/>
  <c r="O940" i="28"/>
  <c r="N946" i="28"/>
  <c r="O946" i="28"/>
  <c r="N951" i="28"/>
  <c r="O951" i="28"/>
  <c r="N956" i="28"/>
  <c r="O956" i="28"/>
  <c r="N962" i="28"/>
  <c r="O962" i="28"/>
  <c r="N967" i="28"/>
  <c r="O967" i="28"/>
  <c r="N41" i="28"/>
  <c r="O41" i="28"/>
  <c r="N169" i="28"/>
  <c r="O169" i="28"/>
  <c r="N290" i="28"/>
  <c r="O290" i="28"/>
  <c r="N367" i="28"/>
  <c r="O367" i="28"/>
  <c r="N431" i="28"/>
  <c r="O431" i="28"/>
  <c r="N475" i="28"/>
  <c r="O475" i="28"/>
  <c r="N512" i="28"/>
  <c r="O512" i="28"/>
  <c r="N544" i="28"/>
  <c r="O544" i="28"/>
  <c r="N576" i="28"/>
  <c r="O576" i="28"/>
  <c r="N608" i="28"/>
  <c r="O608" i="28"/>
  <c r="N640" i="28"/>
  <c r="O640" i="28"/>
  <c r="N672" i="28"/>
  <c r="O672" i="28"/>
  <c r="N704" i="28"/>
  <c r="O704" i="28"/>
  <c r="N736" i="28"/>
  <c r="O736" i="28"/>
  <c r="N768" i="28"/>
  <c r="O768" i="28"/>
  <c r="N800" i="28"/>
  <c r="O800" i="28"/>
  <c r="N832" i="28"/>
  <c r="O832" i="28"/>
  <c r="N864" i="28"/>
  <c r="O864" i="28"/>
  <c r="N896" i="28"/>
  <c r="O896" i="28"/>
  <c r="N926" i="28"/>
  <c r="O926" i="28"/>
  <c r="N947" i="28"/>
  <c r="O947" i="28"/>
  <c r="N968" i="28"/>
  <c r="O968" i="28"/>
  <c r="N979" i="28"/>
  <c r="O979" i="28"/>
  <c r="N990" i="28"/>
  <c r="O990" i="28"/>
  <c r="N998" i="28"/>
  <c r="O998" i="28"/>
  <c r="N1004" i="28"/>
  <c r="O1004" i="28"/>
  <c r="N1009" i="28"/>
  <c r="O1009" i="28"/>
  <c r="N1014" i="28"/>
  <c r="O1014" i="28"/>
  <c r="N1020" i="28"/>
  <c r="O1020" i="28"/>
  <c r="N1025" i="28"/>
  <c r="O1025" i="28"/>
  <c r="N1030" i="28"/>
  <c r="O1030" i="28"/>
  <c r="N1036" i="28"/>
  <c r="O1036" i="28"/>
  <c r="N1041" i="28"/>
  <c r="O1041" i="28"/>
  <c r="N1046" i="28"/>
  <c r="O1046" i="28"/>
  <c r="N1050" i="28"/>
  <c r="O1050" i="28"/>
  <c r="N1054" i="28"/>
  <c r="O1054" i="28"/>
  <c r="N1058" i="28"/>
  <c r="O1058" i="28"/>
  <c r="N1062" i="28"/>
  <c r="O1062" i="28"/>
  <c r="N1066" i="28"/>
  <c r="O1066" i="28"/>
  <c r="N1070" i="28"/>
  <c r="O1070" i="28"/>
  <c r="N1074" i="28"/>
  <c r="O1074" i="28"/>
  <c r="N1078" i="28"/>
  <c r="O1078" i="28"/>
  <c r="N1082" i="28"/>
  <c r="O1082" i="28"/>
  <c r="N1086" i="28"/>
  <c r="O1086" i="28"/>
  <c r="N1090" i="28"/>
  <c r="O1090" i="28"/>
  <c r="N1094" i="28"/>
  <c r="O1094" i="28"/>
  <c r="N1098" i="28"/>
  <c r="O1098" i="28"/>
  <c r="N1102" i="28"/>
  <c r="O1102" i="28"/>
  <c r="N1106" i="28"/>
  <c r="O1106" i="28"/>
  <c r="N1110" i="28"/>
  <c r="O1110" i="28"/>
  <c r="N1114" i="28"/>
  <c r="O1114" i="28"/>
  <c r="N1118" i="28"/>
  <c r="O1118" i="28"/>
  <c r="N1122" i="28"/>
  <c r="O1122" i="28"/>
  <c r="N1126" i="28"/>
  <c r="O1126" i="28"/>
  <c r="N1130" i="28"/>
  <c r="O1130" i="28"/>
  <c r="N1134" i="28"/>
  <c r="O1134" i="28"/>
  <c r="N1138" i="28"/>
  <c r="O1138" i="28"/>
  <c r="N1142" i="28"/>
  <c r="O1142" i="28"/>
  <c r="N1146" i="28"/>
  <c r="O1146" i="28"/>
  <c r="N1150" i="28"/>
  <c r="O1150" i="28"/>
  <c r="N1154" i="28"/>
  <c r="O1154" i="28"/>
  <c r="N1158" i="28"/>
  <c r="O1158" i="28"/>
  <c r="N1162" i="28"/>
  <c r="O1162" i="28"/>
  <c r="N1166" i="28"/>
  <c r="O1166" i="28"/>
  <c r="N1170" i="28"/>
  <c r="O1170" i="28"/>
  <c r="N1174" i="28"/>
  <c r="O1174" i="28"/>
  <c r="N1178" i="28"/>
  <c r="O1178" i="28"/>
  <c r="N1182" i="28"/>
  <c r="O1182" i="28"/>
  <c r="N1186" i="28"/>
  <c r="O1186" i="28"/>
  <c r="N1190" i="28"/>
  <c r="O1190" i="28"/>
  <c r="N1194" i="28"/>
  <c r="O1194" i="28"/>
  <c r="N1198" i="28"/>
  <c r="O1198" i="28"/>
  <c r="N1202" i="28"/>
  <c r="O1202" i="28"/>
  <c r="N1206" i="28"/>
  <c r="O1206" i="28"/>
  <c r="N1210" i="28"/>
  <c r="O1210" i="28"/>
  <c r="N1214" i="28"/>
  <c r="O1214" i="28"/>
  <c r="N1218" i="28"/>
  <c r="O1218" i="28"/>
  <c r="N1222" i="28"/>
  <c r="O1222" i="28"/>
  <c r="N1226" i="28"/>
  <c r="O1226" i="28"/>
  <c r="N1230" i="28"/>
  <c r="O1230" i="28"/>
  <c r="N1234" i="28"/>
  <c r="O1234" i="28"/>
  <c r="N1238" i="28"/>
  <c r="O1238" i="28"/>
  <c r="N1242" i="28"/>
  <c r="O1242" i="28"/>
  <c r="N1246" i="28"/>
  <c r="O1246" i="28"/>
  <c r="N1250" i="28"/>
  <c r="O1250" i="28"/>
  <c r="N1254" i="28"/>
  <c r="O1254" i="28"/>
  <c r="N1258" i="28"/>
  <c r="O1258" i="28"/>
  <c r="N1262" i="28"/>
  <c r="O1262" i="28"/>
  <c r="N1266" i="28"/>
  <c r="O1266" i="28"/>
  <c r="N1270" i="28"/>
  <c r="O1270" i="28"/>
  <c r="N1274" i="28"/>
  <c r="O1274" i="28"/>
  <c r="N1278" i="28"/>
  <c r="O1278" i="28"/>
  <c r="N1282" i="28"/>
  <c r="O1282" i="28"/>
  <c r="N1286" i="28"/>
  <c r="O1286" i="28"/>
  <c r="N1290" i="28"/>
  <c r="O1290" i="28"/>
  <c r="N1294" i="28"/>
  <c r="O1294" i="28"/>
  <c r="N1298" i="28"/>
  <c r="O1298" i="28"/>
  <c r="N1302" i="28"/>
  <c r="O1302" i="28"/>
  <c r="N1306" i="28"/>
  <c r="O1306" i="28"/>
  <c r="N1310" i="28"/>
  <c r="O1310" i="28"/>
  <c r="N1314" i="28"/>
  <c r="O1314" i="28"/>
  <c r="N1318" i="28"/>
  <c r="O1318" i="28"/>
  <c r="N1322" i="28"/>
  <c r="O1322" i="28"/>
  <c r="N1326" i="28"/>
  <c r="O1326" i="28"/>
  <c r="N1330" i="28"/>
  <c r="O1330" i="28"/>
  <c r="N1334" i="28"/>
  <c r="O1334" i="28"/>
  <c r="N1338" i="28"/>
  <c r="O1338" i="28"/>
  <c r="N1342" i="28"/>
  <c r="O1342" i="28"/>
  <c r="N1346" i="28"/>
  <c r="O1346" i="28"/>
  <c r="N1350" i="28"/>
  <c r="O1350" i="28"/>
  <c r="N1354" i="28"/>
  <c r="O1354" i="28"/>
  <c r="N1358" i="28"/>
  <c r="O1358" i="28"/>
  <c r="N1362" i="28"/>
  <c r="O1362" i="28"/>
  <c r="N1366" i="28"/>
  <c r="O1366" i="28"/>
  <c r="N1370" i="28"/>
  <c r="O1370" i="28"/>
  <c r="N1374" i="28"/>
  <c r="O1374" i="28"/>
  <c r="N1378" i="28"/>
  <c r="O1378" i="28"/>
  <c r="N1382" i="28"/>
  <c r="O1382" i="28"/>
  <c r="N1386" i="28"/>
  <c r="O1386" i="28"/>
  <c r="N1390" i="28"/>
  <c r="O1390" i="28"/>
  <c r="N1394" i="28"/>
  <c r="O1394" i="28"/>
  <c r="N1398" i="28"/>
  <c r="O1398" i="28"/>
  <c r="N1402" i="28"/>
  <c r="O1402" i="28"/>
  <c r="N1406" i="28"/>
  <c r="O1406" i="28"/>
  <c r="N1410" i="28"/>
  <c r="O1410" i="28"/>
  <c r="N1414" i="28"/>
  <c r="O1414" i="28"/>
  <c r="N1418" i="28"/>
  <c r="O1418" i="28"/>
  <c r="N1422" i="28"/>
  <c r="O1422" i="28"/>
  <c r="N1426" i="28"/>
  <c r="O1426" i="28"/>
  <c r="N1430" i="28"/>
  <c r="O1430" i="28"/>
  <c r="N1434" i="28"/>
  <c r="O1434" i="28"/>
  <c r="N1438" i="28"/>
  <c r="O1438" i="28"/>
  <c r="N1442" i="28"/>
  <c r="O1442" i="28"/>
  <c r="N1446" i="28"/>
  <c r="O1446" i="28"/>
  <c r="N1450" i="28"/>
  <c r="O1450" i="28"/>
  <c r="N1454" i="28"/>
  <c r="O1454" i="28"/>
  <c r="N1458" i="28"/>
  <c r="O1458" i="28"/>
  <c r="N1462" i="28"/>
  <c r="O1462" i="28"/>
  <c r="N1466" i="28"/>
  <c r="O1466" i="28"/>
  <c r="N1470" i="28"/>
  <c r="O1470" i="28"/>
  <c r="N1474" i="28"/>
  <c r="O1474" i="28"/>
  <c r="N1478" i="28"/>
  <c r="O1478" i="28"/>
  <c r="N1482" i="28"/>
  <c r="O1482" i="28"/>
  <c r="N1486" i="28"/>
  <c r="O1486" i="28"/>
  <c r="N1490" i="28"/>
  <c r="O1490" i="28"/>
  <c r="N1494" i="28"/>
  <c r="O1494" i="28"/>
  <c r="N1498" i="28"/>
  <c r="O1498" i="28"/>
  <c r="N1502" i="28"/>
  <c r="O1502" i="28"/>
  <c r="N1506" i="28"/>
  <c r="O1506" i="28"/>
  <c r="N1510" i="28"/>
  <c r="O1510" i="28"/>
  <c r="N1514" i="28"/>
  <c r="O1514" i="28"/>
  <c r="N1518" i="28"/>
  <c r="O1518" i="28"/>
  <c r="N1522" i="28"/>
  <c r="O1522" i="28"/>
  <c r="N1526" i="28"/>
  <c r="O1526" i="28"/>
  <c r="N1530" i="28"/>
  <c r="O1530" i="28"/>
  <c r="N1534" i="28"/>
  <c r="O1534" i="28"/>
  <c r="N1538" i="28"/>
  <c r="O1538" i="28"/>
  <c r="N1542" i="28"/>
  <c r="O1542" i="28"/>
  <c r="N1546" i="28"/>
  <c r="O1546" i="28"/>
  <c r="N1550" i="28"/>
  <c r="O1550" i="28"/>
  <c r="N1554" i="28"/>
  <c r="O1554" i="28"/>
  <c r="N1558" i="28"/>
  <c r="O1558" i="28"/>
  <c r="N1562" i="28"/>
  <c r="O1562" i="28"/>
  <c r="N1566" i="28"/>
  <c r="O1566" i="28"/>
  <c r="N1570" i="28"/>
  <c r="O1570" i="28"/>
  <c r="N1574" i="28"/>
  <c r="O1574" i="28"/>
  <c r="N1578" i="28"/>
  <c r="O1578" i="28"/>
  <c r="N1582" i="28"/>
  <c r="O1582" i="28"/>
  <c r="N1586" i="28"/>
  <c r="O1586" i="28"/>
  <c r="N1590" i="28"/>
  <c r="O1590" i="28"/>
  <c r="N1594" i="28"/>
  <c r="O1594" i="28"/>
  <c r="N1598" i="28"/>
  <c r="O1598" i="28"/>
  <c r="N1602" i="28"/>
  <c r="O1602" i="28"/>
  <c r="N1606" i="28"/>
  <c r="O1606" i="28"/>
  <c r="N1610" i="28"/>
  <c r="O1610" i="28"/>
  <c r="N1614" i="28"/>
  <c r="O1614" i="28"/>
  <c r="N1618" i="28"/>
  <c r="O1618" i="28"/>
  <c r="N1622" i="28"/>
  <c r="O1622" i="28"/>
  <c r="N1626" i="28"/>
  <c r="O1626" i="28"/>
  <c r="N1630" i="28"/>
  <c r="O1630" i="28"/>
  <c r="N1634" i="28"/>
  <c r="O1634" i="28"/>
  <c r="N1638" i="28"/>
  <c r="O1638" i="28"/>
  <c r="N1642" i="28"/>
  <c r="O1642" i="28"/>
  <c r="N1646" i="28"/>
  <c r="O1646" i="28"/>
  <c r="N1650" i="28"/>
  <c r="O1650" i="28"/>
  <c r="N1654" i="28"/>
  <c r="O1654" i="28"/>
  <c r="N1658" i="28"/>
  <c r="O1658" i="28"/>
  <c r="N73" i="28"/>
  <c r="O73" i="28"/>
  <c r="N201" i="28"/>
  <c r="O201" i="28"/>
  <c r="N312" i="28"/>
  <c r="O312" i="28"/>
  <c r="N383" i="28"/>
  <c r="O383" i="28"/>
  <c r="N443" i="28"/>
  <c r="O443" i="28"/>
  <c r="N485" i="28"/>
  <c r="O485" i="28"/>
  <c r="N520" i="28"/>
  <c r="O520" i="28"/>
  <c r="N552" i="28"/>
  <c r="O552" i="28"/>
  <c r="N584" i="28"/>
  <c r="O584" i="28"/>
  <c r="N616" i="28"/>
  <c r="O616" i="28"/>
  <c r="N648" i="28"/>
  <c r="O648" i="28"/>
  <c r="N680" i="28"/>
  <c r="O680" i="28"/>
  <c r="N712" i="28"/>
  <c r="O712" i="28"/>
  <c r="N744" i="28"/>
  <c r="O744" i="28"/>
  <c r="N776" i="28"/>
  <c r="O776" i="28"/>
  <c r="N808" i="28"/>
  <c r="O808" i="28"/>
  <c r="N840" i="28"/>
  <c r="O840" i="28"/>
  <c r="N872" i="28"/>
  <c r="O872" i="28"/>
  <c r="N904" i="28"/>
  <c r="O904" i="28"/>
  <c r="N931" i="28"/>
  <c r="O931" i="28"/>
  <c r="N952" i="28"/>
  <c r="O952" i="28"/>
  <c r="N972" i="28"/>
  <c r="O972" i="28"/>
  <c r="N983" i="28"/>
  <c r="O983" i="28"/>
  <c r="N993" i="28"/>
  <c r="O993" i="28"/>
  <c r="N1000" i="28"/>
  <c r="O1000" i="28"/>
  <c r="N1005" i="28"/>
  <c r="O1005" i="28"/>
  <c r="N1010" i="28"/>
  <c r="O1010" i="28"/>
  <c r="N1016" i="28"/>
  <c r="O1016" i="28"/>
  <c r="N1021" i="28"/>
  <c r="O1021" i="28"/>
  <c r="N1026" i="28"/>
  <c r="O1026" i="28"/>
  <c r="N1032" i="28"/>
  <c r="O1032" i="28"/>
  <c r="N1037" i="28"/>
  <c r="O1037" i="28"/>
  <c r="N1042" i="28"/>
  <c r="O1042" i="28"/>
  <c r="N1047" i="28"/>
  <c r="O1047" i="28"/>
  <c r="N1051" i="28"/>
  <c r="O1051" i="28"/>
  <c r="N1055" i="28"/>
  <c r="O1055" i="28"/>
  <c r="N1059" i="28"/>
  <c r="O1059" i="28"/>
  <c r="N1063" i="28"/>
  <c r="O1063" i="28"/>
  <c r="N1067" i="28"/>
  <c r="O1067" i="28"/>
  <c r="N1071" i="28"/>
  <c r="O1071" i="28"/>
  <c r="N1075" i="28"/>
  <c r="O1075" i="28"/>
  <c r="N1079" i="28"/>
  <c r="O1079" i="28"/>
  <c r="N1083" i="28"/>
  <c r="O1083" i="28"/>
  <c r="N1087" i="28"/>
  <c r="O1087" i="28"/>
  <c r="N1091" i="28"/>
  <c r="O1091" i="28"/>
  <c r="N1095" i="28"/>
  <c r="O1095" i="28"/>
  <c r="N1099" i="28"/>
  <c r="O1099" i="28"/>
  <c r="N1103" i="28"/>
  <c r="O1103" i="28"/>
  <c r="N1107" i="28"/>
  <c r="O1107" i="28"/>
  <c r="N1111" i="28"/>
  <c r="O1111" i="28"/>
  <c r="N1115" i="28"/>
  <c r="O1115" i="28"/>
  <c r="N1119" i="28"/>
  <c r="O1119" i="28"/>
  <c r="N1123" i="28"/>
  <c r="O1123" i="28"/>
  <c r="N1127" i="28"/>
  <c r="O1127" i="28"/>
  <c r="N1131" i="28"/>
  <c r="O1131" i="28"/>
  <c r="N1135" i="28"/>
  <c r="O1135" i="28"/>
  <c r="N1139" i="28"/>
  <c r="O1139" i="28"/>
  <c r="N1143" i="28"/>
  <c r="O1143" i="28"/>
  <c r="N1147" i="28"/>
  <c r="O1147" i="28"/>
  <c r="N1151" i="28"/>
  <c r="O1151" i="28"/>
  <c r="N1155" i="28"/>
  <c r="O1155" i="28"/>
  <c r="N1159" i="28"/>
  <c r="O1159" i="28"/>
  <c r="N1163" i="28"/>
  <c r="O1163" i="28"/>
  <c r="N1167" i="28"/>
  <c r="O1167" i="28"/>
  <c r="N1171" i="28"/>
  <c r="O1171" i="28"/>
  <c r="N1175" i="28"/>
  <c r="O1175" i="28"/>
  <c r="N1179" i="28"/>
  <c r="O1179" i="28"/>
  <c r="N1183" i="28"/>
  <c r="O1183" i="28"/>
  <c r="N1187" i="28"/>
  <c r="O1187" i="28"/>
  <c r="N1191" i="28"/>
  <c r="O1191" i="28"/>
  <c r="N1195" i="28"/>
  <c r="O1195" i="28"/>
  <c r="N1199" i="28"/>
  <c r="O1199" i="28"/>
  <c r="N1203" i="28"/>
  <c r="O1203" i="28"/>
  <c r="N1207" i="28"/>
  <c r="O1207" i="28"/>
  <c r="N1211" i="28"/>
  <c r="O1211" i="28"/>
  <c r="N1215" i="28"/>
  <c r="O1215" i="28"/>
  <c r="N1219" i="28"/>
  <c r="O1219" i="28"/>
  <c r="N1223" i="28"/>
  <c r="O1223" i="28"/>
  <c r="N1227" i="28"/>
  <c r="O1227" i="28"/>
  <c r="N1231" i="28"/>
  <c r="O1231" i="28"/>
  <c r="N1235" i="28"/>
  <c r="O1235" i="28"/>
  <c r="N1239" i="28"/>
  <c r="O1239" i="28"/>
  <c r="N1243" i="28"/>
  <c r="O1243" i="28"/>
  <c r="N1247" i="28"/>
  <c r="O1247" i="28"/>
  <c r="N1251" i="28"/>
  <c r="O1251" i="28"/>
  <c r="N1255" i="28"/>
  <c r="O1255" i="28"/>
  <c r="N1259" i="28"/>
  <c r="O1259" i="28"/>
  <c r="N1263" i="28"/>
  <c r="O1263" i="28"/>
  <c r="N1267" i="28"/>
  <c r="O1267" i="28"/>
  <c r="N1271" i="28"/>
  <c r="O1271" i="28"/>
  <c r="N1275" i="28"/>
  <c r="O1275" i="28"/>
  <c r="N1279" i="28"/>
  <c r="O1279" i="28"/>
  <c r="N1283" i="28"/>
  <c r="O1283" i="28"/>
  <c r="N1287" i="28"/>
  <c r="O1287" i="28"/>
  <c r="N1291" i="28"/>
  <c r="O1291" i="28"/>
  <c r="N1295" i="28"/>
  <c r="O1295" i="28"/>
  <c r="N1299" i="28"/>
  <c r="O1299" i="28"/>
  <c r="N1303" i="28"/>
  <c r="O1303" i="28"/>
  <c r="N1307" i="28"/>
  <c r="O1307" i="28"/>
  <c r="N1311" i="28"/>
  <c r="O1311" i="28"/>
  <c r="N1315" i="28"/>
  <c r="O1315" i="28"/>
  <c r="N1319" i="28"/>
  <c r="O1319" i="28"/>
  <c r="N1323" i="28"/>
  <c r="O1323" i="28"/>
  <c r="N1327" i="28"/>
  <c r="O1327" i="28"/>
  <c r="N1331" i="28"/>
  <c r="O1331" i="28"/>
  <c r="N1335" i="28"/>
  <c r="O1335" i="28"/>
  <c r="N1339" i="28"/>
  <c r="O1339" i="28"/>
  <c r="N1343" i="28"/>
  <c r="O1343" i="28"/>
  <c r="N1347" i="28"/>
  <c r="O1347" i="28"/>
  <c r="N1351" i="28"/>
  <c r="O1351" i="28"/>
  <c r="N1355" i="28"/>
  <c r="O1355" i="28"/>
  <c r="N1359" i="28"/>
  <c r="O1359" i="28"/>
  <c r="N1363" i="28"/>
  <c r="O1363" i="28"/>
  <c r="N1367" i="28"/>
  <c r="O1367" i="28"/>
  <c r="N1371" i="28"/>
  <c r="O1371" i="28"/>
  <c r="N1375" i="28"/>
  <c r="O1375" i="28"/>
  <c r="N1379" i="28"/>
  <c r="O1379" i="28"/>
  <c r="N1383" i="28"/>
  <c r="O1383" i="28"/>
  <c r="N1387" i="28"/>
  <c r="O1387" i="28"/>
  <c r="N1391" i="28"/>
  <c r="O1391" i="28"/>
  <c r="N1395" i="28"/>
  <c r="O1395" i="28"/>
  <c r="N1399" i="28"/>
  <c r="O1399" i="28"/>
  <c r="N1403" i="28"/>
  <c r="O1403" i="28"/>
  <c r="N1407" i="28"/>
  <c r="O1407" i="28"/>
  <c r="N1411" i="28"/>
  <c r="O1411" i="28"/>
  <c r="N1415" i="28"/>
  <c r="O1415" i="28"/>
  <c r="N1419" i="28"/>
  <c r="O1419" i="28"/>
  <c r="N1423" i="28"/>
  <c r="O1423" i="28"/>
  <c r="N1427" i="28"/>
  <c r="O1427" i="28"/>
  <c r="N1431" i="28"/>
  <c r="O1431" i="28"/>
  <c r="N1435" i="28"/>
  <c r="O1435" i="28"/>
  <c r="N1439" i="28"/>
  <c r="O1439" i="28"/>
  <c r="N1443" i="28"/>
  <c r="O1443" i="28"/>
  <c r="N1447" i="28"/>
  <c r="O1447" i="28"/>
  <c r="N1451" i="28"/>
  <c r="O1451" i="28"/>
  <c r="N1455" i="28"/>
  <c r="O1455" i="28"/>
  <c r="N1459" i="28"/>
  <c r="O1459" i="28"/>
  <c r="N1463" i="28"/>
  <c r="O1463" i="28"/>
  <c r="N1467" i="28"/>
  <c r="O1467" i="28"/>
  <c r="N1471" i="28"/>
  <c r="O1471" i="28"/>
  <c r="N1475" i="28"/>
  <c r="O1475" i="28"/>
  <c r="N1479" i="28"/>
  <c r="O1479" i="28"/>
  <c r="N1483" i="28"/>
  <c r="O1483" i="28"/>
  <c r="N1487" i="28"/>
  <c r="O1487" i="28"/>
  <c r="N1491" i="28"/>
  <c r="O1491" i="28"/>
  <c r="N1495" i="28"/>
  <c r="O1495" i="28"/>
  <c r="N1499" i="28"/>
  <c r="O1499" i="28"/>
  <c r="N1503" i="28"/>
  <c r="O1503" i="28"/>
  <c r="N1507" i="28"/>
  <c r="O1507" i="28"/>
  <c r="N1511" i="28"/>
  <c r="O1511" i="28"/>
  <c r="N1515" i="28"/>
  <c r="O1515" i="28"/>
  <c r="N1519" i="28"/>
  <c r="O1519" i="28"/>
  <c r="N1523" i="28"/>
  <c r="O1523" i="28"/>
  <c r="N1527" i="28"/>
  <c r="O1527" i="28"/>
  <c r="N1531" i="28"/>
  <c r="O1531" i="28"/>
  <c r="N1535" i="28"/>
  <c r="O1535" i="28"/>
  <c r="N1539" i="28"/>
  <c r="O1539" i="28"/>
  <c r="N1543" i="28"/>
  <c r="O1543" i="28"/>
  <c r="N1547" i="28"/>
  <c r="O1547" i="28"/>
  <c r="N1551" i="28"/>
  <c r="O1551" i="28"/>
  <c r="N1555" i="28"/>
  <c r="O1555" i="28"/>
  <c r="N1559" i="28"/>
  <c r="O1559" i="28"/>
  <c r="N1563" i="28"/>
  <c r="O1563" i="28"/>
  <c r="N1567" i="28"/>
  <c r="O1567" i="28"/>
  <c r="N1571" i="28"/>
  <c r="O1571" i="28"/>
  <c r="N1575" i="28"/>
  <c r="O1575" i="28"/>
  <c r="N1579" i="28"/>
  <c r="O1579" i="28"/>
  <c r="N1583" i="28"/>
  <c r="O1583" i="28"/>
  <c r="N1587" i="28"/>
  <c r="O1587" i="28"/>
  <c r="N1591" i="28"/>
  <c r="O1591" i="28"/>
  <c r="N105" i="28"/>
  <c r="O105" i="28"/>
  <c r="N233" i="28"/>
  <c r="O233" i="28"/>
  <c r="N333" i="28"/>
  <c r="O333" i="28"/>
  <c r="N399" i="28"/>
  <c r="O399" i="28"/>
  <c r="N453" i="28"/>
  <c r="O453" i="28"/>
  <c r="N496" i="28"/>
  <c r="O496" i="28"/>
  <c r="N528" i="28"/>
  <c r="O528" i="28"/>
  <c r="N560" i="28"/>
  <c r="O560" i="28"/>
  <c r="N592" i="28"/>
  <c r="O592" i="28"/>
  <c r="N624" i="28"/>
  <c r="O624" i="28"/>
  <c r="N656" i="28"/>
  <c r="O656" i="28"/>
  <c r="N688" i="28"/>
  <c r="O688" i="28"/>
  <c r="N720" i="28"/>
  <c r="O720" i="28"/>
  <c r="N752" i="28"/>
  <c r="O752" i="28"/>
  <c r="N784" i="28"/>
  <c r="O784" i="28"/>
  <c r="N816" i="28"/>
  <c r="O816" i="28"/>
  <c r="N848" i="28"/>
  <c r="O848" i="28"/>
  <c r="N880" i="28"/>
  <c r="O880" i="28"/>
  <c r="N912" i="28"/>
  <c r="O912" i="28"/>
  <c r="N936" i="28"/>
  <c r="O936" i="28"/>
  <c r="N958" i="28"/>
  <c r="O958" i="28"/>
  <c r="N974" i="28"/>
  <c r="O974" i="28"/>
  <c r="N984" i="28"/>
  <c r="O984" i="28"/>
  <c r="N994" i="28"/>
  <c r="O994" i="28"/>
  <c r="N1001" i="28"/>
  <c r="O1001" i="28"/>
  <c r="N1006" i="28"/>
  <c r="O1006" i="28"/>
  <c r="N1012" i="28"/>
  <c r="O1012" i="28"/>
  <c r="N1017" i="28"/>
  <c r="O1017" i="28"/>
  <c r="N1022" i="28"/>
  <c r="O1022" i="28"/>
  <c r="N1028" i="28"/>
  <c r="O1028" i="28"/>
  <c r="N1033" i="28"/>
  <c r="O1033" i="28"/>
  <c r="N1038" i="28"/>
  <c r="O1038" i="28"/>
  <c r="N1044" i="28"/>
  <c r="O1044" i="28"/>
  <c r="N1048" i="28"/>
  <c r="O1048" i="28"/>
  <c r="N1052" i="28"/>
  <c r="O1052" i="28"/>
  <c r="N1056" i="28"/>
  <c r="O1056" i="28"/>
  <c r="N1060" i="28"/>
  <c r="O1060" i="28"/>
  <c r="N1064" i="28"/>
  <c r="O1064" i="28"/>
  <c r="N1068" i="28"/>
  <c r="O1068" i="28"/>
  <c r="N1072" i="28"/>
  <c r="O1072" i="28"/>
  <c r="N1076" i="28"/>
  <c r="O1076" i="28"/>
  <c r="N1080" i="28"/>
  <c r="O1080" i="28"/>
  <c r="N1084" i="28"/>
  <c r="O1084" i="28"/>
  <c r="N1088" i="28"/>
  <c r="O1088" i="28"/>
  <c r="N1092" i="28"/>
  <c r="O1092" i="28"/>
  <c r="N449" i="28"/>
  <c r="O449" i="28"/>
  <c r="N1100" i="28"/>
  <c r="O1100" i="28"/>
  <c r="N1104" i="28"/>
  <c r="O1104" i="28"/>
  <c r="N1108" i="28"/>
  <c r="O1108" i="28"/>
  <c r="N1112" i="28"/>
  <c r="O1112" i="28"/>
  <c r="N1116" i="28"/>
  <c r="O1116" i="28"/>
  <c r="N1120" i="28"/>
  <c r="O1120" i="28"/>
  <c r="N1124" i="28"/>
  <c r="O1124" i="28"/>
  <c r="N1128" i="28"/>
  <c r="O1128" i="28"/>
  <c r="N1132" i="28"/>
  <c r="O1132" i="28"/>
  <c r="N1136" i="28"/>
  <c r="O1136" i="28"/>
  <c r="N1140" i="28"/>
  <c r="O1140" i="28"/>
  <c r="N1144" i="28"/>
  <c r="O1144" i="28"/>
  <c r="N1148" i="28"/>
  <c r="O1148" i="28"/>
  <c r="N1152" i="28"/>
  <c r="O1152" i="28"/>
  <c r="N1156" i="28"/>
  <c r="O1156" i="28"/>
  <c r="N1160" i="28"/>
  <c r="O1160" i="28"/>
  <c r="N1164" i="28"/>
  <c r="O1164" i="28"/>
  <c r="N1168" i="28"/>
  <c r="O1168" i="28"/>
  <c r="N1172" i="28"/>
  <c r="O1172" i="28"/>
  <c r="N1176" i="28"/>
  <c r="O1176" i="28"/>
  <c r="N1180" i="28"/>
  <c r="O1180" i="28"/>
  <c r="N1184" i="28"/>
  <c r="O1184" i="28"/>
  <c r="N1188" i="28"/>
  <c r="O1188" i="28"/>
  <c r="N1192" i="28"/>
  <c r="O1192" i="28"/>
  <c r="N1196" i="28"/>
  <c r="O1196" i="28"/>
  <c r="N1200" i="28"/>
  <c r="O1200" i="28"/>
  <c r="N1204" i="28"/>
  <c r="O1204" i="28"/>
  <c r="N1208" i="28"/>
  <c r="O1208" i="28"/>
  <c r="N1212" i="28"/>
  <c r="O1212" i="28"/>
  <c r="N1216" i="28"/>
  <c r="O1216" i="28"/>
  <c r="N1220" i="28"/>
  <c r="O1220" i="28"/>
  <c r="N1224" i="28"/>
  <c r="O1224" i="28"/>
  <c r="N1228" i="28"/>
  <c r="O1228" i="28"/>
  <c r="N1232" i="28"/>
  <c r="O1232" i="28"/>
  <c r="N1236" i="28"/>
  <c r="O1236" i="28"/>
  <c r="N1240" i="28"/>
  <c r="O1240" i="28"/>
  <c r="N1244" i="28"/>
  <c r="O1244" i="28"/>
  <c r="N1248" i="28"/>
  <c r="O1248" i="28"/>
  <c r="N1252" i="28"/>
  <c r="O1252" i="28"/>
  <c r="N1256" i="28"/>
  <c r="O1256" i="28"/>
  <c r="N1260" i="28"/>
  <c r="O1260" i="28"/>
  <c r="N1264" i="28"/>
  <c r="O1264" i="28"/>
  <c r="N1268" i="28"/>
  <c r="O1268" i="28"/>
  <c r="N1272" i="28"/>
  <c r="O1272" i="28"/>
  <c r="N1276" i="28"/>
  <c r="O1276" i="28"/>
  <c r="N1280" i="28"/>
  <c r="O1280" i="28"/>
  <c r="N1284" i="28"/>
  <c r="O1284" i="28"/>
  <c r="N1288" i="28"/>
  <c r="O1288" i="28"/>
  <c r="N1292" i="28"/>
  <c r="O1292" i="28"/>
  <c r="N1296" i="28"/>
  <c r="O1296" i="28"/>
  <c r="N1300" i="28"/>
  <c r="O1300" i="28"/>
  <c r="N1304" i="28"/>
  <c r="O1304" i="28"/>
  <c r="N1308" i="28"/>
  <c r="O1308" i="28"/>
  <c r="N1312" i="28"/>
  <c r="O1312" i="28"/>
  <c r="N1316" i="28"/>
  <c r="O1316" i="28"/>
  <c r="N1320" i="28"/>
  <c r="O1320" i="28"/>
  <c r="N1324" i="28"/>
  <c r="O1324" i="28"/>
  <c r="N1328" i="28"/>
  <c r="O1328" i="28"/>
  <c r="N1332" i="28"/>
  <c r="O1332" i="28"/>
  <c r="N1336" i="28"/>
  <c r="O1336" i="28"/>
  <c r="N1340" i="28"/>
  <c r="O1340" i="28"/>
  <c r="N1344" i="28"/>
  <c r="O1344" i="28"/>
  <c r="N1348" i="28"/>
  <c r="O1348" i="28"/>
  <c r="N1352" i="28"/>
  <c r="O1352" i="28"/>
  <c r="N1356" i="28"/>
  <c r="O1356" i="28"/>
  <c r="N1360" i="28"/>
  <c r="O1360" i="28"/>
  <c r="N1364" i="28"/>
  <c r="O1364" i="28"/>
  <c r="N1368" i="28"/>
  <c r="O1368" i="28"/>
  <c r="N1372" i="28"/>
  <c r="O1372" i="28"/>
  <c r="N1376" i="28"/>
  <c r="O1376" i="28"/>
  <c r="N1380" i="28"/>
  <c r="O1380" i="28"/>
  <c r="N1384" i="28"/>
  <c r="O1384" i="28"/>
  <c r="N1388" i="28"/>
  <c r="O1388" i="28"/>
  <c r="N1392" i="28"/>
  <c r="O1392" i="28"/>
  <c r="N1396" i="28"/>
  <c r="O1396" i="28"/>
  <c r="N1400" i="28"/>
  <c r="O1400" i="28"/>
  <c r="N1404" i="28"/>
  <c r="O1404" i="28"/>
  <c r="N1408" i="28"/>
  <c r="O1408" i="28"/>
  <c r="N1412" i="28"/>
  <c r="O1412" i="28"/>
  <c r="N1416" i="28"/>
  <c r="O1416" i="28"/>
  <c r="N1420" i="28"/>
  <c r="O1420" i="28"/>
  <c r="N1424" i="28"/>
  <c r="O1424" i="28"/>
  <c r="N1428" i="28"/>
  <c r="O1428" i="28"/>
  <c r="N1432" i="28"/>
  <c r="O1432" i="28"/>
  <c r="N1436" i="28"/>
  <c r="O1436" i="28"/>
  <c r="N1440" i="28"/>
  <c r="O1440" i="28"/>
  <c r="N1444" i="28"/>
  <c r="O1444" i="28"/>
  <c r="N1448" i="28"/>
  <c r="O1448" i="28"/>
  <c r="N1452" i="28"/>
  <c r="O1452" i="28"/>
  <c r="N1456" i="28"/>
  <c r="O1456" i="28"/>
  <c r="N1460" i="28"/>
  <c r="O1460" i="28"/>
  <c r="N1464" i="28"/>
  <c r="O1464" i="28"/>
  <c r="N1468" i="28"/>
  <c r="O1468" i="28"/>
  <c r="N1472" i="28"/>
  <c r="O1472" i="28"/>
  <c r="N1476" i="28"/>
  <c r="O1476" i="28"/>
  <c r="N1480" i="28"/>
  <c r="O1480" i="28"/>
  <c r="N1484" i="28"/>
  <c r="O1484" i="28"/>
  <c r="N1488" i="28"/>
  <c r="O1488" i="28"/>
  <c r="N1492" i="28"/>
  <c r="O1492" i="28"/>
  <c r="N1496" i="28"/>
  <c r="O1496" i="28"/>
  <c r="N1500" i="28"/>
  <c r="O1500" i="28"/>
  <c r="N1504" i="28"/>
  <c r="O1504" i="28"/>
  <c r="N1508" i="28"/>
  <c r="O1508" i="28"/>
  <c r="N1512" i="28"/>
  <c r="O1512" i="28"/>
  <c r="N1516" i="28"/>
  <c r="O1516" i="28"/>
  <c r="N1520" i="28"/>
  <c r="O1520" i="28"/>
  <c r="N1524" i="28"/>
  <c r="O1524" i="28"/>
  <c r="N1528" i="28"/>
  <c r="O1528" i="28"/>
  <c r="N1532" i="28"/>
  <c r="O1532" i="28"/>
  <c r="N1536" i="28"/>
  <c r="O1536" i="28"/>
  <c r="N1540" i="28"/>
  <c r="O1540" i="28"/>
  <c r="N1544" i="28"/>
  <c r="O1544" i="28"/>
  <c r="N1548" i="28"/>
  <c r="O1548" i="28"/>
  <c r="N1552" i="28"/>
  <c r="O1552" i="28"/>
  <c r="N1556" i="28"/>
  <c r="O1556" i="28"/>
  <c r="N1560" i="28"/>
  <c r="O1560" i="28"/>
  <c r="N1564" i="28"/>
  <c r="O1564" i="28"/>
  <c r="N1568" i="28"/>
  <c r="O1568" i="28"/>
  <c r="N1572" i="28"/>
  <c r="O1572" i="28"/>
  <c r="N1576" i="28"/>
  <c r="O1576" i="28"/>
  <c r="N1580" i="28"/>
  <c r="O1580" i="28"/>
  <c r="N1584" i="28"/>
  <c r="O1584" i="28"/>
  <c r="N1588" i="28"/>
  <c r="O1588" i="28"/>
  <c r="N1592" i="28"/>
  <c r="O1592" i="28"/>
  <c r="N137" i="28"/>
  <c r="O137" i="28"/>
  <c r="N464" i="28"/>
  <c r="O464" i="28"/>
  <c r="N600" i="28"/>
  <c r="O600" i="28"/>
  <c r="N728" i="28"/>
  <c r="O728" i="28"/>
  <c r="N856" i="28"/>
  <c r="O856" i="28"/>
  <c r="N963" i="28"/>
  <c r="O963" i="28"/>
  <c r="N1002" i="28"/>
  <c r="O1002" i="28"/>
  <c r="N1024" i="28"/>
  <c r="O1024" i="28"/>
  <c r="N1045" i="28"/>
  <c r="O1045" i="28"/>
  <c r="N1061" i="28"/>
  <c r="O1061" i="28"/>
  <c r="N1077" i="28"/>
  <c r="O1077" i="28"/>
  <c r="N1093" i="28"/>
  <c r="O1093" i="28"/>
  <c r="N1109" i="28"/>
  <c r="O1109" i="28"/>
  <c r="N1125" i="28"/>
  <c r="O1125" i="28"/>
  <c r="N1141" i="28"/>
  <c r="O1141" i="28"/>
  <c r="N1157" i="28"/>
  <c r="O1157" i="28"/>
  <c r="N1173" i="28"/>
  <c r="O1173" i="28"/>
  <c r="N1189" i="28"/>
  <c r="O1189" i="28"/>
  <c r="N1205" i="28"/>
  <c r="O1205" i="28"/>
  <c r="N1221" i="28"/>
  <c r="O1221" i="28"/>
  <c r="N1237" i="28"/>
  <c r="O1237" i="28"/>
  <c r="N1253" i="28"/>
  <c r="O1253" i="28"/>
  <c r="N1269" i="28"/>
  <c r="O1269" i="28"/>
  <c r="N1285" i="28"/>
  <c r="O1285" i="28"/>
  <c r="N1301" i="28"/>
  <c r="O1301" i="28"/>
  <c r="N1317" i="28"/>
  <c r="O1317" i="28"/>
  <c r="N1333" i="28"/>
  <c r="O1333" i="28"/>
  <c r="N1349" i="28"/>
  <c r="O1349" i="28"/>
  <c r="N1365" i="28"/>
  <c r="O1365" i="28"/>
  <c r="N1381" i="28"/>
  <c r="O1381" i="28"/>
  <c r="N1397" i="28"/>
  <c r="O1397" i="28"/>
  <c r="N1413" i="28"/>
  <c r="O1413" i="28"/>
  <c r="N1429" i="28"/>
  <c r="O1429" i="28"/>
  <c r="N1445" i="28"/>
  <c r="O1445" i="28"/>
  <c r="N1461" i="28"/>
  <c r="O1461" i="28"/>
  <c r="N1477" i="28"/>
  <c r="O1477" i="28"/>
  <c r="N1493" i="28"/>
  <c r="O1493" i="28"/>
  <c r="N1509" i="28"/>
  <c r="O1509" i="28"/>
  <c r="N1525" i="28"/>
  <c r="O1525" i="28"/>
  <c r="N1541" i="28"/>
  <c r="O1541" i="28"/>
  <c r="N1557" i="28"/>
  <c r="O1557" i="28"/>
  <c r="N1573" i="28"/>
  <c r="O1573" i="28"/>
  <c r="N1589" i="28"/>
  <c r="O1589" i="28"/>
  <c r="N1597" i="28"/>
  <c r="O1597" i="28"/>
  <c r="N1603" i="28"/>
  <c r="O1603" i="28"/>
  <c r="N1608" i="28"/>
  <c r="O1608" i="28"/>
  <c r="N1613" i="28"/>
  <c r="O1613" i="28"/>
  <c r="N1619" i="28"/>
  <c r="O1619" i="28"/>
  <c r="N1624" i="28"/>
  <c r="O1624" i="28"/>
  <c r="N1629" i="28"/>
  <c r="O1629" i="28"/>
  <c r="N1635" i="28"/>
  <c r="O1635" i="28"/>
  <c r="N1640" i="28"/>
  <c r="O1640" i="28"/>
  <c r="N1645" i="28"/>
  <c r="O1645" i="28"/>
  <c r="N1651" i="28"/>
  <c r="O1651" i="28"/>
  <c r="N1656" i="28"/>
  <c r="O1656" i="28"/>
  <c r="N1661" i="28"/>
  <c r="O1661" i="28"/>
  <c r="N1665" i="28"/>
  <c r="O1665" i="28"/>
  <c r="N1669" i="28"/>
  <c r="O1669" i="28"/>
  <c r="N1673" i="28"/>
  <c r="O1673" i="28"/>
  <c r="N1677" i="28"/>
  <c r="O1677" i="28"/>
  <c r="N1681" i="28"/>
  <c r="O1681" i="28"/>
  <c r="N1685" i="28"/>
  <c r="O1685" i="28"/>
  <c r="N1689" i="28"/>
  <c r="O1689" i="28"/>
  <c r="N1693" i="28"/>
  <c r="O1693" i="28"/>
  <c r="N1697" i="28"/>
  <c r="O1697" i="28"/>
  <c r="N1701" i="28"/>
  <c r="O1701" i="28"/>
  <c r="N1705" i="28"/>
  <c r="O1705" i="28"/>
  <c r="N1709" i="28"/>
  <c r="O1709" i="28"/>
  <c r="N1713" i="28"/>
  <c r="O1713" i="28"/>
  <c r="N1717" i="28"/>
  <c r="O1717" i="28"/>
  <c r="N1721" i="28"/>
  <c r="O1721" i="28"/>
  <c r="N1725" i="28"/>
  <c r="O1725" i="28"/>
  <c r="N1729" i="28"/>
  <c r="O1729" i="28"/>
  <c r="N1733" i="28"/>
  <c r="O1733" i="28"/>
  <c r="N1737" i="28"/>
  <c r="O1737" i="28"/>
  <c r="N1741" i="28"/>
  <c r="O1741" i="28"/>
  <c r="N1745" i="28"/>
  <c r="O1745" i="28"/>
  <c r="N1749" i="28"/>
  <c r="O1749" i="28"/>
  <c r="N1753" i="28"/>
  <c r="O1753" i="28"/>
  <c r="N1757" i="28"/>
  <c r="O1757" i="28"/>
  <c r="N1761" i="28"/>
  <c r="O1761" i="28"/>
  <c r="N1765" i="28"/>
  <c r="O1765" i="28"/>
  <c r="N1769" i="28"/>
  <c r="O1769" i="28"/>
  <c r="N1773" i="28"/>
  <c r="O1773" i="28"/>
  <c r="N1777" i="28"/>
  <c r="O1777" i="28"/>
  <c r="N1781" i="28"/>
  <c r="O1781" i="28"/>
  <c r="N1785" i="28"/>
  <c r="O1785" i="28"/>
  <c r="N1789" i="28"/>
  <c r="O1789" i="28"/>
  <c r="N1793" i="28"/>
  <c r="O1793" i="28"/>
  <c r="N1797" i="28"/>
  <c r="O1797" i="28"/>
  <c r="N1801" i="28"/>
  <c r="O1801" i="28"/>
  <c r="N1805" i="28"/>
  <c r="O1805" i="28"/>
  <c r="N1809" i="28"/>
  <c r="O1809" i="28"/>
  <c r="N1813" i="28"/>
  <c r="O1813" i="28"/>
  <c r="N1817" i="28"/>
  <c r="O1817" i="28"/>
  <c r="N1821" i="28"/>
  <c r="O1821" i="28"/>
  <c r="N1825" i="28"/>
  <c r="O1825" i="28"/>
  <c r="N1829" i="28"/>
  <c r="O1829" i="28"/>
  <c r="N1833" i="28"/>
  <c r="O1833" i="28"/>
  <c r="N1837" i="28"/>
  <c r="O1837" i="28"/>
  <c r="N1841" i="28"/>
  <c r="O1841" i="28"/>
  <c r="N1845" i="28"/>
  <c r="O1845" i="28"/>
  <c r="N1849" i="28"/>
  <c r="O1849" i="28"/>
  <c r="N1853" i="28"/>
  <c r="O1853" i="28"/>
  <c r="N1857" i="28"/>
  <c r="O1857" i="28"/>
  <c r="N1861" i="28"/>
  <c r="O1861" i="28"/>
  <c r="N1865" i="28"/>
  <c r="O1865" i="28"/>
  <c r="N1869" i="28"/>
  <c r="O1869" i="28"/>
  <c r="N1873" i="28"/>
  <c r="O1873" i="28"/>
  <c r="N1877" i="28"/>
  <c r="O1877" i="28"/>
  <c r="N1881" i="28"/>
  <c r="O1881" i="28"/>
  <c r="N1885" i="28"/>
  <c r="O1885" i="28"/>
  <c r="N1889" i="28"/>
  <c r="O1889" i="28"/>
  <c r="N1893" i="28"/>
  <c r="O1893" i="28"/>
  <c r="N1897" i="28"/>
  <c r="O1897" i="28"/>
  <c r="N1901" i="28"/>
  <c r="O1901" i="28"/>
  <c r="N1905" i="28"/>
  <c r="O1905" i="28"/>
  <c r="N1909" i="28"/>
  <c r="O1909" i="28"/>
  <c r="N1913" i="28"/>
  <c r="O1913" i="28"/>
  <c r="N1917" i="28"/>
  <c r="O1917" i="28"/>
  <c r="N1921" i="28"/>
  <c r="O1921" i="28"/>
  <c r="N1925" i="28"/>
  <c r="O1925" i="28"/>
  <c r="N1929" i="28"/>
  <c r="O1929" i="28"/>
  <c r="N1933" i="28"/>
  <c r="O1933" i="28"/>
  <c r="N1937" i="28"/>
  <c r="O1937" i="28"/>
  <c r="N1941" i="28"/>
  <c r="O1941" i="28"/>
  <c r="N1945" i="28"/>
  <c r="O1945" i="28"/>
  <c r="N1949" i="28"/>
  <c r="O1949" i="28"/>
  <c r="N1953" i="28"/>
  <c r="O1953" i="28"/>
  <c r="N1957" i="28"/>
  <c r="O1957" i="28"/>
  <c r="N1961" i="28"/>
  <c r="O1961" i="28"/>
  <c r="N1965" i="28"/>
  <c r="O1965" i="28"/>
  <c r="N1969" i="28"/>
  <c r="O1969" i="28"/>
  <c r="N1973" i="28"/>
  <c r="O1973" i="28"/>
  <c r="N1977" i="28"/>
  <c r="O1977" i="28"/>
  <c r="N1981" i="28"/>
  <c r="O1981" i="28"/>
  <c r="N1985" i="28"/>
  <c r="O1985" i="28"/>
  <c r="N1989" i="28"/>
  <c r="O1989" i="28"/>
  <c r="N1993" i="28"/>
  <c r="O1993" i="28"/>
  <c r="N1997" i="28"/>
  <c r="O1997" i="28"/>
  <c r="N2001" i="28"/>
  <c r="O2001" i="28"/>
  <c r="N2005" i="28"/>
  <c r="O2005" i="28"/>
  <c r="N2009" i="28"/>
  <c r="O2009" i="28"/>
  <c r="N2013" i="28"/>
  <c r="O2013" i="28"/>
  <c r="N2017" i="28"/>
  <c r="O2017" i="28"/>
  <c r="N2021" i="28"/>
  <c r="O2021" i="28"/>
  <c r="N2025" i="28"/>
  <c r="O2025" i="28"/>
  <c r="N2029" i="28"/>
  <c r="O2029" i="28"/>
  <c r="N2033" i="28"/>
  <c r="O2033" i="28"/>
  <c r="N2037" i="28"/>
  <c r="O2037" i="28"/>
  <c r="N2041" i="28"/>
  <c r="O2041" i="28"/>
  <c r="N2045" i="28"/>
  <c r="O2045" i="28"/>
  <c r="N2049" i="28"/>
  <c r="O2049" i="28"/>
  <c r="N2053" i="28"/>
  <c r="O2053" i="28"/>
  <c r="N2057" i="28"/>
  <c r="O2057" i="28"/>
  <c r="N2061" i="28"/>
  <c r="O2061" i="28"/>
  <c r="N2065" i="28"/>
  <c r="O2065" i="28"/>
  <c r="N2069" i="28"/>
  <c r="O2069" i="28"/>
  <c r="N2073" i="28"/>
  <c r="O2073" i="28"/>
  <c r="N2077" i="28"/>
  <c r="O2077" i="28"/>
  <c r="N2081" i="28"/>
  <c r="O2081" i="28"/>
  <c r="N2085" i="28"/>
  <c r="O2085" i="28"/>
  <c r="N2089" i="28"/>
  <c r="O2089" i="28"/>
  <c r="N2093" i="28"/>
  <c r="O2093" i="28"/>
  <c r="N2097" i="28"/>
  <c r="O2097" i="28"/>
  <c r="N2101" i="28"/>
  <c r="O2101" i="28"/>
  <c r="N2105" i="28"/>
  <c r="O2105" i="28"/>
  <c r="N2109" i="28"/>
  <c r="O2109" i="28"/>
  <c r="N2113" i="28"/>
  <c r="O2113" i="28"/>
  <c r="N2117" i="28"/>
  <c r="O2117" i="28"/>
  <c r="N2121" i="28"/>
  <c r="O2121" i="28"/>
  <c r="N2125" i="28"/>
  <c r="O2125" i="28"/>
  <c r="N2129" i="28"/>
  <c r="O2129" i="28"/>
  <c r="N2133" i="28"/>
  <c r="O2133" i="28"/>
  <c r="N2137" i="28"/>
  <c r="O2137" i="28"/>
  <c r="N2141" i="28"/>
  <c r="O2141" i="28"/>
  <c r="N2145" i="28"/>
  <c r="O2145" i="28"/>
  <c r="N2149" i="28"/>
  <c r="O2149" i="28"/>
  <c r="N2153" i="28"/>
  <c r="O2153" i="28"/>
  <c r="N2157" i="28"/>
  <c r="O2157" i="28"/>
  <c r="N2161" i="28"/>
  <c r="O2161" i="28"/>
  <c r="N2165" i="28"/>
  <c r="O2165" i="28"/>
  <c r="N2169" i="28"/>
  <c r="O2169" i="28"/>
  <c r="N2173" i="28"/>
  <c r="O2173" i="28"/>
  <c r="N2177" i="28"/>
  <c r="O2177" i="28"/>
  <c r="N2181" i="28"/>
  <c r="O2181" i="28"/>
  <c r="N2185" i="28"/>
  <c r="O2185" i="28"/>
  <c r="N265" i="28"/>
  <c r="O265" i="28"/>
  <c r="N504" i="28"/>
  <c r="O504" i="28"/>
  <c r="N632" i="28"/>
  <c r="O632" i="28"/>
  <c r="N760" i="28"/>
  <c r="O760" i="28"/>
  <c r="N888" i="28"/>
  <c r="O888" i="28"/>
  <c r="N978" i="28"/>
  <c r="O978" i="28"/>
  <c r="N1008" i="28"/>
  <c r="O1008" i="28"/>
  <c r="N1029" i="28"/>
  <c r="O1029" i="28"/>
  <c r="N1049" i="28"/>
  <c r="O1049" i="28"/>
  <c r="N1065" i="28"/>
  <c r="O1065" i="28"/>
  <c r="N1081" i="28"/>
  <c r="O1081" i="28"/>
  <c r="N1097" i="28"/>
  <c r="O1097" i="28"/>
  <c r="N1113" i="28"/>
  <c r="O1113" i="28"/>
  <c r="N1129" i="28"/>
  <c r="O1129" i="28"/>
  <c r="N1145" i="28"/>
  <c r="O1145" i="28"/>
  <c r="N1161" i="28"/>
  <c r="O1161" i="28"/>
  <c r="N1177" i="28"/>
  <c r="O1177" i="28"/>
  <c r="N1193" i="28"/>
  <c r="O1193" i="28"/>
  <c r="N1209" i="28"/>
  <c r="O1209" i="28"/>
  <c r="N1225" i="28"/>
  <c r="O1225" i="28"/>
  <c r="N1241" i="28"/>
  <c r="O1241" i="28"/>
  <c r="N1257" i="28"/>
  <c r="O1257" i="28"/>
  <c r="N1273" i="28"/>
  <c r="O1273" i="28"/>
  <c r="N1289" i="28"/>
  <c r="O1289" i="28"/>
  <c r="N1305" i="28"/>
  <c r="O1305" i="28"/>
  <c r="N1321" i="28"/>
  <c r="O1321" i="28"/>
  <c r="N1337" i="28"/>
  <c r="O1337" i="28"/>
  <c r="N1353" i="28"/>
  <c r="O1353" i="28"/>
  <c r="N1369" i="28"/>
  <c r="O1369" i="28"/>
  <c r="N1385" i="28"/>
  <c r="O1385" i="28"/>
  <c r="N1401" i="28"/>
  <c r="O1401" i="28"/>
  <c r="N1417" i="28"/>
  <c r="O1417" i="28"/>
  <c r="N1433" i="28"/>
  <c r="O1433" i="28"/>
  <c r="N1449" i="28"/>
  <c r="O1449" i="28"/>
  <c r="N1465" i="28"/>
  <c r="O1465" i="28"/>
  <c r="N1481" i="28"/>
  <c r="O1481" i="28"/>
  <c r="N1497" i="28"/>
  <c r="O1497" i="28"/>
  <c r="N1513" i="28"/>
  <c r="O1513" i="28"/>
  <c r="N1529" i="28"/>
  <c r="O1529" i="28"/>
  <c r="N1545" i="28"/>
  <c r="O1545" i="28"/>
  <c r="N1561" i="28"/>
  <c r="O1561" i="28"/>
  <c r="N1577" i="28"/>
  <c r="O1577" i="28"/>
  <c r="N1593" i="28"/>
  <c r="O1593" i="28"/>
  <c r="N1599" i="28"/>
  <c r="O1599" i="28"/>
  <c r="N1604" i="28"/>
  <c r="O1604" i="28"/>
  <c r="N1609" i="28"/>
  <c r="O1609" i="28"/>
  <c r="N1615" i="28"/>
  <c r="O1615" i="28"/>
  <c r="N1620" i="28"/>
  <c r="O1620" i="28"/>
  <c r="N1625" i="28"/>
  <c r="O1625" i="28"/>
  <c r="N1631" i="28"/>
  <c r="O1631" i="28"/>
  <c r="N1636" i="28"/>
  <c r="O1636" i="28"/>
  <c r="N1641" i="28"/>
  <c r="O1641" i="28"/>
  <c r="N1647" i="28"/>
  <c r="O1647" i="28"/>
  <c r="N1652" i="28"/>
  <c r="O1652" i="28"/>
  <c r="N1657" i="28"/>
  <c r="O1657" i="28"/>
  <c r="N1662" i="28"/>
  <c r="O1662" i="28"/>
  <c r="N1666" i="28"/>
  <c r="O1666" i="28"/>
  <c r="N1670" i="28"/>
  <c r="O1670" i="28"/>
  <c r="N1674" i="28"/>
  <c r="O1674" i="28"/>
  <c r="N1678" i="28"/>
  <c r="O1678" i="28"/>
  <c r="N1682" i="28"/>
  <c r="O1682" i="28"/>
  <c r="N1686" i="28"/>
  <c r="O1686" i="28"/>
  <c r="N1690" i="28"/>
  <c r="O1690" i="28"/>
  <c r="N1694" i="28"/>
  <c r="O1694" i="28"/>
  <c r="N1698" i="28"/>
  <c r="O1698" i="28"/>
  <c r="N1702" i="28"/>
  <c r="O1702" i="28"/>
  <c r="N1706" i="28"/>
  <c r="O1706" i="28"/>
  <c r="N1710" i="28"/>
  <c r="O1710" i="28"/>
  <c r="N1714" i="28"/>
  <c r="O1714" i="28"/>
  <c r="N1718" i="28"/>
  <c r="O1718" i="28"/>
  <c r="N1722" i="28"/>
  <c r="O1722" i="28"/>
  <c r="N1726" i="28"/>
  <c r="O1726" i="28"/>
  <c r="N1730" i="28"/>
  <c r="O1730" i="28"/>
  <c r="N1734" i="28"/>
  <c r="O1734" i="28"/>
  <c r="N1738" i="28"/>
  <c r="O1738" i="28"/>
  <c r="N1742" i="28"/>
  <c r="O1742" i="28"/>
  <c r="N1746" i="28"/>
  <c r="O1746" i="28"/>
  <c r="N1750" i="28"/>
  <c r="O1750" i="28"/>
  <c r="N1754" i="28"/>
  <c r="O1754" i="28"/>
  <c r="N1758" i="28"/>
  <c r="O1758" i="28"/>
  <c r="N1762" i="28"/>
  <c r="O1762" i="28"/>
  <c r="N1766" i="28"/>
  <c r="O1766" i="28"/>
  <c r="N1770" i="28"/>
  <c r="O1770" i="28"/>
  <c r="N1774" i="28"/>
  <c r="O1774" i="28"/>
  <c r="N1778" i="28"/>
  <c r="O1778" i="28"/>
  <c r="N1782" i="28"/>
  <c r="O1782" i="28"/>
  <c r="N1786" i="28"/>
  <c r="O1786" i="28"/>
  <c r="N1790" i="28"/>
  <c r="O1790" i="28"/>
  <c r="N1794" i="28"/>
  <c r="O1794" i="28"/>
  <c r="N1798" i="28"/>
  <c r="O1798" i="28"/>
  <c r="N1802" i="28"/>
  <c r="O1802" i="28"/>
  <c r="N1806" i="28"/>
  <c r="O1806" i="28"/>
  <c r="N1810" i="28"/>
  <c r="O1810" i="28"/>
  <c r="N1814" i="28"/>
  <c r="O1814" i="28"/>
  <c r="N1818" i="28"/>
  <c r="O1818" i="28"/>
  <c r="N1822" i="28"/>
  <c r="O1822" i="28"/>
  <c r="N1826" i="28"/>
  <c r="O1826" i="28"/>
  <c r="N1830" i="28"/>
  <c r="O1830" i="28"/>
  <c r="N1834" i="28"/>
  <c r="O1834" i="28"/>
  <c r="N1838" i="28"/>
  <c r="O1838" i="28"/>
  <c r="N1842" i="28"/>
  <c r="O1842" i="28"/>
  <c r="N1846" i="28"/>
  <c r="O1846" i="28"/>
  <c r="N1850" i="28"/>
  <c r="O1850" i="28"/>
  <c r="N1854" i="28"/>
  <c r="O1854" i="28"/>
  <c r="N1858" i="28"/>
  <c r="O1858" i="28"/>
  <c r="N1862" i="28"/>
  <c r="O1862" i="28"/>
  <c r="N1866" i="28"/>
  <c r="O1866" i="28"/>
  <c r="N1870" i="28"/>
  <c r="O1870" i="28"/>
  <c r="N1874" i="28"/>
  <c r="O1874" i="28"/>
  <c r="N1878" i="28"/>
  <c r="O1878" i="28"/>
  <c r="N1882" i="28"/>
  <c r="O1882" i="28"/>
  <c r="N1886" i="28"/>
  <c r="O1886" i="28"/>
  <c r="N1890" i="28"/>
  <c r="O1890" i="28"/>
  <c r="N1894" i="28"/>
  <c r="O1894" i="28"/>
  <c r="N1898" i="28"/>
  <c r="O1898" i="28"/>
  <c r="N1902" i="28"/>
  <c r="O1902" i="28"/>
  <c r="N1906" i="28"/>
  <c r="O1906" i="28"/>
  <c r="N1910" i="28"/>
  <c r="O1910" i="28"/>
  <c r="N1914" i="28"/>
  <c r="O1914" i="28"/>
  <c r="N1918" i="28"/>
  <c r="O1918" i="28"/>
  <c r="N1922" i="28"/>
  <c r="O1922" i="28"/>
  <c r="N1926" i="28"/>
  <c r="O1926" i="28"/>
  <c r="N1930" i="28"/>
  <c r="O1930" i="28"/>
  <c r="N1934" i="28"/>
  <c r="O1934" i="28"/>
  <c r="N1938" i="28"/>
  <c r="O1938" i="28"/>
  <c r="N1942" i="28"/>
  <c r="O1942" i="28"/>
  <c r="N1946" i="28"/>
  <c r="O1946" i="28"/>
  <c r="N1950" i="28"/>
  <c r="O1950" i="28"/>
  <c r="N1954" i="28"/>
  <c r="O1954" i="28"/>
  <c r="N1958" i="28"/>
  <c r="O1958" i="28"/>
  <c r="N1962" i="28"/>
  <c r="O1962" i="28"/>
  <c r="N1966" i="28"/>
  <c r="O1966" i="28"/>
  <c r="N1970" i="28"/>
  <c r="O1970" i="28"/>
  <c r="N1974" i="28"/>
  <c r="O1974" i="28"/>
  <c r="N1978" i="28"/>
  <c r="O1978" i="28"/>
  <c r="N1982" i="28"/>
  <c r="O1982" i="28"/>
  <c r="N1986" i="28"/>
  <c r="O1986" i="28"/>
  <c r="N1990" i="28"/>
  <c r="O1990" i="28"/>
  <c r="N1994" i="28"/>
  <c r="O1994" i="28"/>
  <c r="N1998" i="28"/>
  <c r="O1998" i="28"/>
  <c r="N2002" i="28"/>
  <c r="O2002" i="28"/>
  <c r="N2006" i="28"/>
  <c r="O2006" i="28"/>
  <c r="N2010" i="28"/>
  <c r="O2010" i="28"/>
  <c r="N2014" i="28"/>
  <c r="O2014" i="28"/>
  <c r="N2018" i="28"/>
  <c r="O2018" i="28"/>
  <c r="N2022" i="28"/>
  <c r="O2022" i="28"/>
  <c r="N2026" i="28"/>
  <c r="O2026" i="28"/>
  <c r="N2030" i="28"/>
  <c r="O2030" i="28"/>
  <c r="N2034" i="28"/>
  <c r="O2034" i="28"/>
  <c r="N2038" i="28"/>
  <c r="O2038" i="28"/>
  <c r="N2042" i="28"/>
  <c r="O2042" i="28"/>
  <c r="N2046" i="28"/>
  <c r="O2046" i="28"/>
  <c r="N2050" i="28"/>
  <c r="O2050" i="28"/>
  <c r="N2054" i="28"/>
  <c r="O2054" i="28"/>
  <c r="N2058" i="28"/>
  <c r="O2058" i="28"/>
  <c r="N2062" i="28"/>
  <c r="O2062" i="28"/>
  <c r="N2066" i="28"/>
  <c r="O2066" i="28"/>
  <c r="N2070" i="28"/>
  <c r="O2070" i="28"/>
  <c r="N2074" i="28"/>
  <c r="O2074" i="28"/>
  <c r="N2078" i="28"/>
  <c r="O2078" i="28"/>
  <c r="N2082" i="28"/>
  <c r="O2082" i="28"/>
  <c r="N2086" i="28"/>
  <c r="O2086" i="28"/>
  <c r="N2090" i="28"/>
  <c r="O2090" i="28"/>
  <c r="N2094" i="28"/>
  <c r="O2094" i="28"/>
  <c r="N2098" i="28"/>
  <c r="O2098" i="28"/>
  <c r="N2102" i="28"/>
  <c r="O2102" i="28"/>
  <c r="N2106" i="28"/>
  <c r="O2106" i="28"/>
  <c r="N2110" i="28"/>
  <c r="O2110" i="28"/>
  <c r="N2114" i="28"/>
  <c r="O2114" i="28"/>
  <c r="N2118" i="28"/>
  <c r="O2118" i="28"/>
  <c r="N351" i="28"/>
  <c r="O351" i="28"/>
  <c r="N536" i="28"/>
  <c r="O536" i="28"/>
  <c r="N664" i="28"/>
  <c r="O664" i="28"/>
  <c r="N792" i="28"/>
  <c r="O792" i="28"/>
  <c r="N920" i="28"/>
  <c r="O920" i="28"/>
  <c r="N988" i="28"/>
  <c r="O988" i="28"/>
  <c r="N1013" i="28"/>
  <c r="O1013" i="28"/>
  <c r="N1034" i="28"/>
  <c r="O1034" i="28"/>
  <c r="N1053" i="28"/>
  <c r="O1053" i="28"/>
  <c r="N1069" i="28"/>
  <c r="O1069" i="28"/>
  <c r="N1085" i="28"/>
  <c r="O1085" i="28"/>
  <c r="N1101" i="28"/>
  <c r="O1101" i="28"/>
  <c r="N1117" i="28"/>
  <c r="O1117" i="28"/>
  <c r="N1133" i="28"/>
  <c r="O1133" i="28"/>
  <c r="N1149" i="28"/>
  <c r="O1149" i="28"/>
  <c r="N1165" i="28"/>
  <c r="O1165" i="28"/>
  <c r="N1181" i="28"/>
  <c r="O1181" i="28"/>
  <c r="N1197" i="28"/>
  <c r="O1197" i="28"/>
  <c r="N1213" i="28"/>
  <c r="O1213" i="28"/>
  <c r="N1229" i="28"/>
  <c r="O1229" i="28"/>
  <c r="N1245" i="28"/>
  <c r="O1245" i="28"/>
  <c r="N1261" i="28"/>
  <c r="O1261" i="28"/>
  <c r="N1277" i="28"/>
  <c r="O1277" i="28"/>
  <c r="N1293" i="28"/>
  <c r="O1293" i="28"/>
  <c r="N1309" i="28"/>
  <c r="O1309" i="28"/>
  <c r="N1325" i="28"/>
  <c r="O1325" i="28"/>
  <c r="N1341" i="28"/>
  <c r="O1341" i="28"/>
  <c r="N1357" i="28"/>
  <c r="O1357" i="28"/>
  <c r="N1373" i="28"/>
  <c r="O1373" i="28"/>
  <c r="N1389" i="28"/>
  <c r="O1389" i="28"/>
  <c r="N1405" i="28"/>
  <c r="O1405" i="28"/>
  <c r="N1421" i="28"/>
  <c r="O1421" i="28"/>
  <c r="N1437" i="28"/>
  <c r="O1437" i="28"/>
  <c r="N1453" i="28"/>
  <c r="O1453" i="28"/>
  <c r="N1469" i="28"/>
  <c r="O1469" i="28"/>
  <c r="N1485" i="28"/>
  <c r="O1485" i="28"/>
  <c r="N1501" i="28"/>
  <c r="O1501" i="28"/>
  <c r="N1517" i="28"/>
  <c r="O1517" i="28"/>
  <c r="N1533" i="28"/>
  <c r="O1533" i="28"/>
  <c r="N1549" i="28"/>
  <c r="O1549" i="28"/>
  <c r="N1565" i="28"/>
  <c r="O1565" i="28"/>
  <c r="N1581" i="28"/>
  <c r="O1581" i="28"/>
  <c r="N1595" i="28"/>
  <c r="O1595" i="28"/>
  <c r="N1600" i="28"/>
  <c r="O1600" i="28"/>
  <c r="N1605" i="28"/>
  <c r="O1605" i="28"/>
  <c r="N1611" i="28"/>
  <c r="O1611" i="28"/>
  <c r="N1616" i="28"/>
  <c r="O1616" i="28"/>
  <c r="N1621" i="28"/>
  <c r="O1621" i="28"/>
  <c r="N1627" i="28"/>
  <c r="O1627" i="28"/>
  <c r="N1632" i="28"/>
  <c r="O1632" i="28"/>
  <c r="N1637" i="28"/>
  <c r="O1637" i="28"/>
  <c r="N1643" i="28"/>
  <c r="O1643" i="28"/>
  <c r="N1648" i="28"/>
  <c r="O1648" i="28"/>
  <c r="N1653" i="28"/>
  <c r="O1653" i="28"/>
  <c r="N1659" i="28"/>
  <c r="O1659" i="28"/>
  <c r="N1663" i="28"/>
  <c r="O1663" i="28"/>
  <c r="N1667" i="28"/>
  <c r="O1667" i="28"/>
  <c r="N1671" i="28"/>
  <c r="O1671" i="28"/>
  <c r="N1675" i="28"/>
  <c r="O1675" i="28"/>
  <c r="N1679" i="28"/>
  <c r="O1679" i="28"/>
  <c r="N1683" i="28"/>
  <c r="O1683" i="28"/>
  <c r="N1687" i="28"/>
  <c r="O1687" i="28"/>
  <c r="N1691" i="28"/>
  <c r="O1691" i="28"/>
  <c r="N1695" i="28"/>
  <c r="O1695" i="28"/>
  <c r="N1699" i="28"/>
  <c r="O1699" i="28"/>
  <c r="N1703" i="28"/>
  <c r="O1703" i="28"/>
  <c r="N1707" i="28"/>
  <c r="O1707" i="28"/>
  <c r="N1711" i="28"/>
  <c r="O1711" i="28"/>
  <c r="N1715" i="28"/>
  <c r="O1715" i="28"/>
  <c r="N1719" i="28"/>
  <c r="O1719" i="28"/>
  <c r="N1723" i="28"/>
  <c r="O1723" i="28"/>
  <c r="N1727" i="28"/>
  <c r="O1727" i="28"/>
  <c r="N1731" i="28"/>
  <c r="O1731" i="28"/>
  <c r="N1735" i="28"/>
  <c r="O1735" i="28"/>
  <c r="N1739" i="28"/>
  <c r="O1739" i="28"/>
  <c r="N1743" i="28"/>
  <c r="O1743" i="28"/>
  <c r="N1747" i="28"/>
  <c r="O1747" i="28"/>
  <c r="N1751" i="28"/>
  <c r="O1751" i="28"/>
  <c r="N1755" i="28"/>
  <c r="O1755" i="28"/>
  <c r="N1759" i="28"/>
  <c r="O1759" i="28"/>
  <c r="N1763" i="28"/>
  <c r="O1763" i="28"/>
  <c r="N1767" i="28"/>
  <c r="O1767" i="28"/>
  <c r="N1771" i="28"/>
  <c r="O1771" i="28"/>
  <c r="N1775" i="28"/>
  <c r="O1775" i="28"/>
  <c r="N1779" i="28"/>
  <c r="O1779" i="28"/>
  <c r="N1783" i="28"/>
  <c r="O1783" i="28"/>
  <c r="N1787" i="28"/>
  <c r="O1787" i="28"/>
  <c r="N1791" i="28"/>
  <c r="O1791" i="28"/>
  <c r="N1795" i="28"/>
  <c r="O1795" i="28"/>
  <c r="N1799" i="28"/>
  <c r="O1799" i="28"/>
  <c r="N1803" i="28"/>
  <c r="O1803" i="28"/>
  <c r="N1807" i="28"/>
  <c r="O1807" i="28"/>
  <c r="N1811" i="28"/>
  <c r="O1811" i="28"/>
  <c r="N1815" i="28"/>
  <c r="O1815" i="28"/>
  <c r="N1819" i="28"/>
  <c r="O1819" i="28"/>
  <c r="N1823" i="28"/>
  <c r="O1823" i="28"/>
  <c r="N1827" i="28"/>
  <c r="O1827" i="28"/>
  <c r="N1831" i="28"/>
  <c r="O1831" i="28"/>
  <c r="N1835" i="28"/>
  <c r="O1835" i="28"/>
  <c r="N1839" i="28"/>
  <c r="O1839" i="28"/>
  <c r="N1843" i="28"/>
  <c r="O1843" i="28"/>
  <c r="N1847" i="28"/>
  <c r="O1847" i="28"/>
  <c r="N1851" i="28"/>
  <c r="O1851" i="28"/>
  <c r="N1855" i="28"/>
  <c r="O1855" i="28"/>
  <c r="N1859" i="28"/>
  <c r="O1859" i="28"/>
  <c r="N1863" i="28"/>
  <c r="O1863" i="28"/>
  <c r="N1867" i="28"/>
  <c r="O1867" i="28"/>
  <c r="N1871" i="28"/>
  <c r="O1871" i="28"/>
  <c r="N1875" i="28"/>
  <c r="O1875" i="28"/>
  <c r="N1879" i="28"/>
  <c r="O1879" i="28"/>
  <c r="N1883" i="28"/>
  <c r="O1883" i="28"/>
  <c r="N1887" i="28"/>
  <c r="O1887" i="28"/>
  <c r="N1891" i="28"/>
  <c r="O1891" i="28"/>
  <c r="N1895" i="28"/>
  <c r="O1895" i="28"/>
  <c r="N1899" i="28"/>
  <c r="O1899" i="28"/>
  <c r="N1903" i="28"/>
  <c r="O1903" i="28"/>
  <c r="N1907" i="28"/>
  <c r="O1907" i="28"/>
  <c r="N1911" i="28"/>
  <c r="O1911" i="28"/>
  <c r="N1915" i="28"/>
  <c r="O1915" i="28"/>
  <c r="N1919" i="28"/>
  <c r="O1919" i="28"/>
  <c r="N1923" i="28"/>
  <c r="O1923" i="28"/>
  <c r="N1927" i="28"/>
  <c r="O1927" i="28"/>
  <c r="N1931" i="28"/>
  <c r="O1931" i="28"/>
  <c r="N1935" i="28"/>
  <c r="O1935" i="28"/>
  <c r="N1939" i="28"/>
  <c r="O1939" i="28"/>
  <c r="N1943" i="28"/>
  <c r="O1943" i="28"/>
  <c r="N1947" i="28"/>
  <c r="O1947" i="28"/>
  <c r="N1951" i="28"/>
  <c r="O1951" i="28"/>
  <c r="N1955" i="28"/>
  <c r="O1955" i="28"/>
  <c r="N1959" i="28"/>
  <c r="O1959" i="28"/>
  <c r="N1963" i="28"/>
  <c r="O1963" i="28"/>
  <c r="N1967" i="28"/>
  <c r="O1967" i="28"/>
  <c r="N1971" i="28"/>
  <c r="O1971" i="28"/>
  <c r="N1975" i="28"/>
  <c r="O1975" i="28"/>
  <c r="N1979" i="28"/>
  <c r="O1979" i="28"/>
  <c r="N1983" i="28"/>
  <c r="O1983" i="28"/>
  <c r="N1987" i="28"/>
  <c r="O1987" i="28"/>
  <c r="N1991" i="28"/>
  <c r="O1991" i="28"/>
  <c r="N1995" i="28"/>
  <c r="O1995" i="28"/>
  <c r="N1999" i="28"/>
  <c r="O1999" i="28"/>
  <c r="N2003" i="28"/>
  <c r="O2003" i="28"/>
  <c r="N2007" i="28"/>
  <c r="O2007" i="28"/>
  <c r="N2011" i="28"/>
  <c r="O2011" i="28"/>
  <c r="N2015" i="28"/>
  <c r="O2015" i="28"/>
  <c r="N2019" i="28"/>
  <c r="O2019" i="28"/>
  <c r="N2023" i="28"/>
  <c r="O2023" i="28"/>
  <c r="N2027" i="28"/>
  <c r="O2027" i="28"/>
  <c r="N2031" i="28"/>
  <c r="O2031" i="28"/>
  <c r="N2035" i="28"/>
  <c r="O2035" i="28"/>
  <c r="N2039" i="28"/>
  <c r="O2039" i="28"/>
  <c r="N2043" i="28"/>
  <c r="O2043" i="28"/>
  <c r="N2047" i="28"/>
  <c r="O2047" i="28"/>
  <c r="N2051" i="28"/>
  <c r="O2051" i="28"/>
  <c r="N2055" i="28"/>
  <c r="O2055" i="28"/>
  <c r="N2059" i="28"/>
  <c r="O2059" i="28"/>
  <c r="N2063" i="28"/>
  <c r="O2063" i="28"/>
  <c r="N2067" i="28"/>
  <c r="O2067" i="28"/>
  <c r="N2071" i="28"/>
  <c r="O2071" i="28"/>
  <c r="N2075" i="28"/>
  <c r="O2075" i="28"/>
  <c r="N2079" i="28"/>
  <c r="O2079" i="28"/>
  <c r="N2083" i="28"/>
  <c r="O2083" i="28"/>
  <c r="N2087" i="28"/>
  <c r="O2087" i="28"/>
  <c r="N2091" i="28"/>
  <c r="O2091" i="28"/>
  <c r="N2095" i="28"/>
  <c r="O2095" i="28"/>
  <c r="N2099" i="28"/>
  <c r="O2099" i="28"/>
  <c r="N2103" i="28"/>
  <c r="O2103" i="28"/>
  <c r="N2107" i="28"/>
  <c r="O2107" i="28"/>
  <c r="N2111" i="28"/>
  <c r="O2111" i="28"/>
  <c r="N2115" i="28"/>
  <c r="O2115" i="28"/>
  <c r="N2119" i="28"/>
  <c r="O2119" i="28"/>
  <c r="N2123" i="28"/>
  <c r="O2123" i="28"/>
  <c r="N2127" i="28"/>
  <c r="O2127" i="28"/>
  <c r="N2131" i="28"/>
  <c r="O2131" i="28"/>
  <c r="N2135" i="28"/>
  <c r="O2135" i="28"/>
  <c r="N2139" i="28"/>
  <c r="O2139" i="28"/>
  <c r="N2143" i="28"/>
  <c r="O2143" i="28"/>
  <c r="N2147" i="28"/>
  <c r="O2147" i="28"/>
  <c r="N2151" i="28"/>
  <c r="O2151" i="28"/>
  <c r="N2155" i="28"/>
  <c r="O2155" i="28"/>
  <c r="N2159" i="28"/>
  <c r="O2159" i="28"/>
  <c r="N2163" i="28"/>
  <c r="O2163" i="28"/>
  <c r="N2167" i="28"/>
  <c r="O2167" i="28"/>
  <c r="N2171" i="28"/>
  <c r="O2171" i="28"/>
  <c r="N2175" i="28"/>
  <c r="O2175" i="28"/>
  <c r="N2179" i="28"/>
  <c r="O2179" i="28"/>
  <c r="N2183" i="28"/>
  <c r="O2183" i="28"/>
  <c r="N415" i="28"/>
  <c r="O415" i="28"/>
  <c r="N568" i="28"/>
  <c r="O568" i="28"/>
  <c r="N1096" i="28"/>
  <c r="O1096" i="28"/>
  <c r="N1073" i="28"/>
  <c r="O1073" i="28"/>
  <c r="N1137" i="28"/>
  <c r="O1137" i="28"/>
  <c r="N1201" i="28"/>
  <c r="O1201" i="28"/>
  <c r="N1265" i="28"/>
  <c r="O1265" i="28"/>
  <c r="N1329" i="28"/>
  <c r="O1329" i="28"/>
  <c r="N1393" i="28"/>
  <c r="O1393" i="28"/>
  <c r="N1457" i="28"/>
  <c r="O1457" i="28"/>
  <c r="N1521" i="28"/>
  <c r="O1521" i="28"/>
  <c r="N1585" i="28"/>
  <c r="O1585" i="28"/>
  <c r="N1612" i="28"/>
  <c r="O1612" i="28"/>
  <c r="N1633" i="28"/>
  <c r="O1633" i="28"/>
  <c r="N1655" i="28"/>
  <c r="O1655" i="28"/>
  <c r="N1672" i="28"/>
  <c r="O1672" i="28"/>
  <c r="N1688" i="28"/>
  <c r="O1688" i="28"/>
  <c r="N1704" i="28"/>
  <c r="O1704" i="28"/>
  <c r="N1720" i="28"/>
  <c r="O1720" i="28"/>
  <c r="N1736" i="28"/>
  <c r="O1736" i="28"/>
  <c r="N1752" i="28"/>
  <c r="O1752" i="28"/>
  <c r="N1768" i="28"/>
  <c r="O1768" i="28"/>
  <c r="N1784" i="28"/>
  <c r="O1784" i="28"/>
  <c r="N1800" i="28"/>
  <c r="O1800" i="28"/>
  <c r="N1816" i="28"/>
  <c r="O1816" i="28"/>
  <c r="N1832" i="28"/>
  <c r="O1832" i="28"/>
  <c r="N1848" i="28"/>
  <c r="O1848" i="28"/>
  <c r="N1864" i="28"/>
  <c r="O1864" i="28"/>
  <c r="N1880" i="28"/>
  <c r="O1880" i="28"/>
  <c r="N1896" i="28"/>
  <c r="O1896" i="28"/>
  <c r="N1912" i="28"/>
  <c r="O1912" i="28"/>
  <c r="N1928" i="28"/>
  <c r="O1928" i="28"/>
  <c r="N1944" i="28"/>
  <c r="O1944" i="28"/>
  <c r="N1960" i="28"/>
  <c r="O1960" i="28"/>
  <c r="N1976" i="28"/>
  <c r="O1976" i="28"/>
  <c r="N1992" i="28"/>
  <c r="O1992" i="28"/>
  <c r="N2008" i="28"/>
  <c r="O2008" i="28"/>
  <c r="N2024" i="28"/>
  <c r="O2024" i="28"/>
  <c r="N2040" i="28"/>
  <c r="O2040" i="28"/>
  <c r="N2056" i="28"/>
  <c r="O2056" i="28"/>
  <c r="N2072" i="28"/>
  <c r="O2072" i="28"/>
  <c r="N2088" i="28"/>
  <c r="O2088" i="28"/>
  <c r="N2104" i="28"/>
  <c r="O2104" i="28"/>
  <c r="N2120" i="28"/>
  <c r="O2120" i="28"/>
  <c r="N2128" i="28"/>
  <c r="O2128" i="28"/>
  <c r="N2136" i="28"/>
  <c r="O2136" i="28"/>
  <c r="N2144" i="28"/>
  <c r="O2144" i="28"/>
  <c r="N2152" i="28"/>
  <c r="O2152" i="28"/>
  <c r="N2160" i="28"/>
  <c r="O2160" i="28"/>
  <c r="N2168" i="28"/>
  <c r="O2168" i="28"/>
  <c r="N2176" i="28"/>
  <c r="O2176" i="28"/>
  <c r="N2184" i="28"/>
  <c r="O2184" i="28"/>
  <c r="N696" i="28"/>
  <c r="O696" i="28"/>
  <c r="N1018" i="28"/>
  <c r="O1018" i="28"/>
  <c r="N1089" i="28"/>
  <c r="O1089" i="28"/>
  <c r="N1153" i="28"/>
  <c r="O1153" i="28"/>
  <c r="N1217" i="28"/>
  <c r="O1217" i="28"/>
  <c r="N1281" i="28"/>
  <c r="O1281" i="28"/>
  <c r="N1345" i="28"/>
  <c r="O1345" i="28"/>
  <c r="N1409" i="28"/>
  <c r="O1409" i="28"/>
  <c r="N1473" i="28"/>
  <c r="O1473" i="28"/>
  <c r="N1537" i="28"/>
  <c r="O1537" i="28"/>
  <c r="N1596" i="28"/>
  <c r="O1596" i="28"/>
  <c r="N1617" i="28"/>
  <c r="O1617" i="28"/>
  <c r="N1639" i="28"/>
  <c r="O1639" i="28"/>
  <c r="N1660" i="28"/>
  <c r="O1660" i="28"/>
  <c r="N1676" i="28"/>
  <c r="O1676" i="28"/>
  <c r="N1692" i="28"/>
  <c r="O1692" i="28"/>
  <c r="N1708" i="28"/>
  <c r="O1708" i="28"/>
  <c r="N1724" i="28"/>
  <c r="O1724" i="28"/>
  <c r="N1740" i="28"/>
  <c r="O1740" i="28"/>
  <c r="N1756" i="28"/>
  <c r="O1756" i="28"/>
  <c r="N1772" i="28"/>
  <c r="O1772" i="28"/>
  <c r="N1788" i="28"/>
  <c r="O1788" i="28"/>
  <c r="N1804" i="28"/>
  <c r="O1804" i="28"/>
  <c r="N1820" i="28"/>
  <c r="O1820" i="28"/>
  <c r="N1836" i="28"/>
  <c r="O1836" i="28"/>
  <c r="N1852" i="28"/>
  <c r="O1852" i="28"/>
  <c r="N1868" i="28"/>
  <c r="O1868" i="28"/>
  <c r="N1884" i="28"/>
  <c r="O1884" i="28"/>
  <c r="N1900" i="28"/>
  <c r="O1900" i="28"/>
  <c r="N1916" i="28"/>
  <c r="O1916" i="28"/>
  <c r="N1932" i="28"/>
  <c r="O1932" i="28"/>
  <c r="N1948" i="28"/>
  <c r="O1948" i="28"/>
  <c r="N1964" i="28"/>
  <c r="O1964" i="28"/>
  <c r="N1980" i="28"/>
  <c r="O1980" i="28"/>
  <c r="N1996" i="28"/>
  <c r="O1996" i="28"/>
  <c r="N2012" i="28"/>
  <c r="O2012" i="28"/>
  <c r="N2028" i="28"/>
  <c r="O2028" i="28"/>
  <c r="N2044" i="28"/>
  <c r="O2044" i="28"/>
  <c r="N2060" i="28"/>
  <c r="O2060" i="28"/>
  <c r="N2076" i="28"/>
  <c r="O2076" i="28"/>
  <c r="N2092" i="28"/>
  <c r="O2092" i="28"/>
  <c r="N2108" i="28"/>
  <c r="O2108" i="28"/>
  <c r="N2122" i="28"/>
  <c r="O2122" i="28"/>
  <c r="N2130" i="28"/>
  <c r="O2130" i="28"/>
  <c r="N2138" i="28"/>
  <c r="O2138" i="28"/>
  <c r="N2146" i="28"/>
  <c r="O2146" i="28"/>
  <c r="N2154" i="28"/>
  <c r="O2154" i="28"/>
  <c r="N2162" i="28"/>
  <c r="O2162" i="28"/>
  <c r="N2170" i="28"/>
  <c r="O2170" i="28"/>
  <c r="N2178" i="28"/>
  <c r="O2178" i="28"/>
  <c r="N2" i="28"/>
  <c r="O2" i="28"/>
  <c r="N824" i="28"/>
  <c r="O824" i="28"/>
  <c r="N1040" i="28"/>
  <c r="O1040" i="28"/>
  <c r="N1105" i="28"/>
  <c r="O1105" i="28"/>
  <c r="N1169" i="28"/>
  <c r="O1169" i="28"/>
  <c r="N1233" i="28"/>
  <c r="O1233" i="28"/>
  <c r="N1297" i="28"/>
  <c r="O1297" i="28"/>
  <c r="N1361" i="28"/>
  <c r="O1361" i="28"/>
  <c r="N1425" i="28"/>
  <c r="O1425" i="28"/>
  <c r="N1489" i="28"/>
  <c r="O1489" i="28"/>
  <c r="N1553" i="28"/>
  <c r="O1553" i="28"/>
  <c r="N1601" i="28"/>
  <c r="O1601" i="28"/>
  <c r="N1623" i="28"/>
  <c r="O1623" i="28"/>
  <c r="N1644" i="28"/>
  <c r="O1644" i="28"/>
  <c r="N1664" i="28"/>
  <c r="O1664" i="28"/>
  <c r="N1680" i="28"/>
  <c r="O1680" i="28"/>
  <c r="N1696" i="28"/>
  <c r="O1696" i="28"/>
  <c r="N1712" i="28"/>
  <c r="O1712" i="28"/>
  <c r="N1728" i="28"/>
  <c r="O1728" i="28"/>
  <c r="N1744" i="28"/>
  <c r="O1744" i="28"/>
  <c r="N1760" i="28"/>
  <c r="O1760" i="28"/>
  <c r="N1776" i="28"/>
  <c r="O1776" i="28"/>
  <c r="N1792" i="28"/>
  <c r="O1792" i="28"/>
  <c r="N1808" i="28"/>
  <c r="O1808" i="28"/>
  <c r="N1824" i="28"/>
  <c r="O1824" i="28"/>
  <c r="N1840" i="28"/>
  <c r="O1840" i="28"/>
  <c r="N1856" i="28"/>
  <c r="O1856" i="28"/>
  <c r="N1872" i="28"/>
  <c r="O1872" i="28"/>
  <c r="N1888" i="28"/>
  <c r="O1888" i="28"/>
  <c r="N1904" i="28"/>
  <c r="O1904" i="28"/>
  <c r="N1920" i="28"/>
  <c r="O1920" i="28"/>
  <c r="N1936" i="28"/>
  <c r="O1936" i="28"/>
  <c r="N1952" i="28"/>
  <c r="O1952" i="28"/>
  <c r="N1968" i="28"/>
  <c r="O1968" i="28"/>
  <c r="N1984" i="28"/>
  <c r="O1984" i="28"/>
  <c r="N2000" i="28"/>
  <c r="O2000" i="28"/>
  <c r="N2016" i="28"/>
  <c r="O2016" i="28"/>
  <c r="N2032" i="28"/>
  <c r="O2032" i="28"/>
  <c r="N2048" i="28"/>
  <c r="O2048" i="28"/>
  <c r="N2064" i="28"/>
  <c r="O2064" i="28"/>
  <c r="N2080" i="28"/>
  <c r="O2080" i="28"/>
  <c r="N2096" i="28"/>
  <c r="O2096" i="28"/>
  <c r="N2112" i="28"/>
  <c r="O2112" i="28"/>
  <c r="N2124" i="28"/>
  <c r="O2124" i="28"/>
  <c r="N2132" i="28"/>
  <c r="O2132" i="28"/>
  <c r="N2140" i="28"/>
  <c r="O2140" i="28"/>
  <c r="N2148" i="28"/>
  <c r="O2148" i="28"/>
  <c r="N2156" i="28"/>
  <c r="O2156" i="28"/>
  <c r="N2164" i="28"/>
  <c r="O2164" i="28"/>
  <c r="N2172" i="28"/>
  <c r="O2172" i="28"/>
  <c r="N2180" i="28"/>
  <c r="O2180" i="28"/>
  <c r="N942" i="28"/>
  <c r="O942" i="28"/>
  <c r="N1249" i="28"/>
  <c r="O1249" i="28"/>
  <c r="N1505" i="28"/>
  <c r="O1505" i="28"/>
  <c r="N1649" i="28"/>
  <c r="O1649" i="28"/>
  <c r="N1716" i="28"/>
  <c r="O1716" i="28"/>
  <c r="N1780" i="28"/>
  <c r="O1780" i="28"/>
  <c r="N1844" i="28"/>
  <c r="O1844" i="28"/>
  <c r="N1908" i="28"/>
  <c r="O1908" i="28"/>
  <c r="N1972" i="28"/>
  <c r="O1972" i="28"/>
  <c r="N2036" i="28"/>
  <c r="O2036" i="28"/>
  <c r="N2100" i="28"/>
  <c r="O2100" i="28"/>
  <c r="N2142" i="28"/>
  <c r="O2142" i="28"/>
  <c r="N2174" i="28"/>
  <c r="O2174" i="28"/>
  <c r="N1057" i="28"/>
  <c r="O1057" i="28"/>
  <c r="N1313" i="28"/>
  <c r="O1313" i="28"/>
  <c r="N1569" i="28"/>
  <c r="O1569" i="28"/>
  <c r="N1668" i="28"/>
  <c r="O1668" i="28"/>
  <c r="N1732" i="28"/>
  <c r="O1732" i="28"/>
  <c r="N1796" i="28"/>
  <c r="O1796" i="28"/>
  <c r="N1860" i="28"/>
  <c r="O1860" i="28"/>
  <c r="N1924" i="28"/>
  <c r="O1924" i="28"/>
  <c r="N1988" i="28"/>
  <c r="O1988" i="28"/>
  <c r="N2052" i="28"/>
  <c r="O2052" i="28"/>
  <c r="N2116" i="28"/>
  <c r="O2116" i="28"/>
  <c r="N2150" i="28"/>
  <c r="O2150" i="28"/>
  <c r="N2182" i="28"/>
  <c r="O2182" i="28"/>
  <c r="N1121" i="28"/>
  <c r="O1121" i="28"/>
  <c r="N1377" i="28"/>
  <c r="O1377" i="28"/>
  <c r="N1607" i="28"/>
  <c r="O1607" i="28"/>
  <c r="N1684" i="28"/>
  <c r="O1684" i="28"/>
  <c r="N1748" i="28"/>
  <c r="O1748" i="28"/>
  <c r="N1812" i="28"/>
  <c r="O1812" i="28"/>
  <c r="N1876" i="28"/>
  <c r="O1876" i="28"/>
  <c r="N1940" i="28"/>
  <c r="O1940" i="28"/>
  <c r="N2004" i="28"/>
  <c r="O2004" i="28"/>
  <c r="N2068" i="28"/>
  <c r="O2068" i="28"/>
  <c r="N2126" i="28"/>
  <c r="O2126" i="28"/>
  <c r="N2158" i="28"/>
  <c r="O2158" i="28"/>
  <c r="N1185" i="28"/>
  <c r="O1185" i="28"/>
  <c r="N1764" i="28"/>
  <c r="O1764" i="28"/>
  <c r="N2020" i="28"/>
  <c r="O2020" i="28"/>
  <c r="N1828" i="28"/>
  <c r="O1828" i="28"/>
  <c r="N1441" i="28"/>
  <c r="O1441" i="28"/>
  <c r="N1628" i="28"/>
  <c r="O1628" i="28"/>
  <c r="N1892" i="28"/>
  <c r="O1892" i="28"/>
  <c r="N2134" i="28"/>
  <c r="O2134" i="28"/>
  <c r="N1700" i="28"/>
  <c r="O1700" i="28"/>
  <c r="N1956" i="28"/>
  <c r="O1956" i="28"/>
  <c r="N2166" i="28"/>
  <c r="O2166" i="28"/>
  <c r="N2084" i="28"/>
  <c r="O2084" i="28"/>
  <c r="C20" i="28"/>
  <c r="B20" i="28"/>
  <c r="K22" i="28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3" i="27"/>
  <c r="B4" i="27"/>
  <c r="B2" i="27"/>
  <c r="D13" i="27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B11" i="27"/>
  <c r="B10" i="27"/>
  <c r="B9" i="27"/>
  <c r="B8" i="27"/>
  <c r="B7" i="27"/>
  <c r="B6" i="27"/>
  <c r="B5" i="27"/>
  <c r="E2" i="27"/>
  <c r="G2" i="27"/>
  <c r="E13" i="27"/>
  <c r="H13" i="27"/>
  <c r="E9" i="27"/>
  <c r="F9" i="27"/>
  <c r="E5" i="27"/>
  <c r="G5" i="27"/>
  <c r="E12" i="27"/>
  <c r="H12" i="27"/>
  <c r="E8" i="27"/>
  <c r="H8" i="27"/>
  <c r="E4" i="27"/>
  <c r="G4" i="27"/>
  <c r="E11" i="27"/>
  <c r="G11" i="27"/>
  <c r="E7" i="27"/>
  <c r="F7" i="27"/>
  <c r="E3" i="27"/>
  <c r="F3" i="27"/>
  <c r="F2" i="27"/>
  <c r="E10" i="27"/>
  <c r="H10" i="27"/>
  <c r="E6" i="27"/>
  <c r="G6" i="27"/>
  <c r="H11" i="27"/>
  <c r="H2" i="27"/>
  <c r="F4" i="27"/>
  <c r="G9" i="27"/>
  <c r="H4" i="27"/>
  <c r="G7" i="27"/>
  <c r="H5" i="27"/>
  <c r="F12" i="27"/>
  <c r="H6" i="27"/>
  <c r="G12" i="27"/>
  <c r="F8" i="27"/>
  <c r="F13" i="27"/>
  <c r="H7" i="27"/>
  <c r="G3" i="27"/>
  <c r="F10" i="27"/>
  <c r="G13" i="27"/>
  <c r="G8" i="27"/>
  <c r="F11" i="27"/>
  <c r="F5" i="27"/>
  <c r="H3" i="27"/>
  <c r="G10" i="27"/>
  <c r="F6" i="27"/>
  <c r="H9" i="27"/>
  <c r="Q2" i="1"/>
  <c r="S2" i="1"/>
  <c r="P4099" i="1"/>
  <c r="P4100" i="1"/>
  <c r="P4101" i="1"/>
  <c r="P4102" i="1"/>
  <c r="P4103" i="1"/>
  <c r="P4098" i="1"/>
  <c r="T41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<sst xmlns="http://schemas.openxmlformats.org/spreadsheetml/2006/main" count="28568" uniqueCount="8428">
  <si>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</si>
  <si>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</si>
  <si>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</si>
  <si>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</si>
  <si>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</si>
  <si>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</si>
  <si>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</si>
  <si>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</si>
  <si>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</si>
  <si>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</si>
  <si>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</si>
  <si>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</si>
  <si>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</si>
  <si>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</si>
  <si>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</si>
  <si>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</si>
  <si>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</si>
  <si>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</si>
  <si>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</si>
  <si>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</si>
  <si>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</si>
  <si>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</si>
  <si>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</si>
  <si>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</si>
  <si>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</si>
  <si>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</si>
  <si>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</si>
  <si>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</si>
  <si>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</si>
  <si>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</si>
  <si>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</si>
  <si>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</si>
  <si>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</si>
  <si>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</si>
  <si>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</si>
  <si>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</si>
  <si>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</si>
  <si>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</si>
  <si>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</si>
  <si>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</si>
  <si>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</si>
  <si>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</si>
  <si>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</si>
  <si>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</si>
  <si>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</si>
  <si>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</si>
  <si>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</si>
  <si>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</si>
  <si>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</si>
  <si>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</si>
  <si>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</si>
  <si>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</si>
  <si>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</si>
  <si>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</si>
  <si>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</si>
  <si>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</si>
  <si>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</si>
  <si>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</si>
  <si>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</si>
  <si>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</si>
  <si>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</si>
  <si>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</si>
  <si>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</si>
  <si>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</si>
  <si>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</si>
  <si>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</si>
  <si>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</si>
  <si>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</si>
  <si>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</si>
  <si>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</si>
  <si>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</si>
  <si>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</si>
  <si>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</si>
  <si>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</si>
  <si>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</si>
  <si>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</si>
  <si>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</si>
  <si>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</si>
  <si>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</si>
  <si>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</si>
  <si>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</si>
  <si>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</si>
  <si>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</si>
  <si>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</si>
  <si>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</si>
  <si>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</si>
  <si>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</si>
  <si>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</si>
  <si>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</si>
  <si>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</si>
  <si>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</si>
  <si>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</si>
  <si>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</si>
  <si>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</si>
  <si>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</si>
  <si>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</si>
  <si>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</si>
  <si>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</si>
  <si>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</si>
  <si>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</si>
  <si>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</si>
  <si>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</si>
  <si>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</si>
  <si>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</si>
  <si>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</si>
  <si>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</si>
  <si>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</si>
  <si>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</si>
  <si>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</si>
  <si>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</si>
  <si>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</si>
  <si>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</si>
  <si>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</si>
  <si>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</si>
  <si>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</si>
  <si>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</si>
  <si>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</si>
  <si>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</si>
  <si>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</si>
  <si>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</si>
  <si>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</si>
  <si>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</si>
  <si>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</si>
  <si>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</si>
  <si>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</si>
  <si>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</si>
  <si>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</si>
  <si>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</si>
  <si>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</si>
  <si>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</si>
  <si>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</si>
  <si>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</si>
  <si>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</si>
  <si>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</si>
  <si>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</si>
  <si>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</si>
  <si>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</si>
  <si>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</si>
  <si>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</si>
  <si>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</si>
  <si>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</si>
  <si>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</si>
  <si>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</si>
  <si>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</si>
  <si>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</si>
  <si>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</si>
  <si>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</si>
  <si>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</si>
  <si>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</si>
  <si>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</si>
  <si>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</si>
  <si>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</si>
  <si>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</si>
  <si>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</si>
  <si>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</si>
  <si>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</si>
  <si>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</si>
  <si>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</si>
  <si>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</si>
  <si>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</si>
  <si>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</si>
  <si>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</si>
  <si>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</si>
  <si>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</si>
  <si>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</si>
  <si>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</si>
  <si>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</si>
  <si>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</si>
  <si>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</si>
  <si>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</si>
  <si>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</si>
  <si>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</si>
  <si>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</si>
  <si>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</si>
  <si>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</si>
  <si>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</si>
  <si>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</si>
  <si>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</si>
  <si>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</si>
  <si>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</si>
  <si>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</si>
  <si>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</si>
  <si>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</si>
  <si>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</si>
  <si>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</si>
  <si>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</si>
  <si>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</si>
  <si>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</si>
  <si>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</si>
  <si>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</si>
  <si>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</si>
  <si>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</si>
  <si>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</si>
  <si>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</si>
  <si>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</si>
  <si>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</si>
  <si>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</si>
  <si>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</si>
  <si>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</si>
  <si>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</si>
  <si>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</si>
  <si>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</si>
  <si>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</si>
  <si>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</si>
  <si>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</si>
  <si>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</si>
  <si>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</si>
  <si>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</si>
  <si>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</si>
  <si>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</si>
  <si>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</si>
  <si>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</si>
  <si>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</si>
  <si>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</si>
  <si>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</si>
  <si>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</si>
  <si>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</si>
  <si>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</si>
  <si>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</si>
  <si>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</si>
  <si>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</si>
  <si>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</si>
  <si>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</si>
  <si>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</si>
  <si>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</si>
  <si>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</si>
  <si>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</si>
  <si>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</si>
  <si>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</si>
  <si>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</si>
  <si>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</si>
  <si>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</si>
  <si>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</si>
  <si>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</si>
  <si>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</si>
  <si>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</si>
  <si>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</si>
  <si>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</si>
  <si>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</si>
  <si>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</si>
  <si>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</si>
  <si>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</si>
  <si>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</si>
  <si>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</si>
  <si>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</si>
  <si>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</si>
  <si>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</si>
  <si>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</si>
  <si>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</si>
  <si>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</si>
  <si>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</si>
  <si>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</si>
  <si>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</si>
  <si>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</si>
  <si>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</si>
  <si>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</si>
  <si>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</si>
  <si>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</si>
  <si>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</si>
  <si>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</si>
  <si>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</si>
  <si>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</si>
  <si>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</si>
  <si>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</si>
  <si>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</si>
  <si>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</si>
  <si>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</si>
  <si>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</si>
  <si>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</si>
  <si>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</si>
  <si>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</si>
  <si>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</si>
  <si>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</si>
  <si>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</si>
  <si>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</si>
  <si>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</si>
  <si>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</si>
  <si>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</si>
  <si>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</si>
  <si>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</si>
  <si>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</si>
  <si>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</si>
  <si>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</si>
  <si>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</si>
  <si>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</si>
  <si>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</si>
  <si>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</si>
  <si>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</si>
  <si>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</si>
  <si>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</si>
  <si>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</si>
  <si>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</si>
  <si>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</si>
  <si>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</si>
  <si>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</si>
  <si>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</si>
  <si>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</si>
  <si>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</si>
  <si>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</si>
  <si>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</si>
  <si>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</si>
  <si>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</si>
  <si>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</si>
  <si>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</si>
  <si>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</si>
  <si>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</si>
  <si>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</si>
  <si>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</si>
  <si>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</si>
  <si>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</si>
  <si>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</si>
  <si>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</si>
  <si>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</si>
  <si>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</si>
  <si>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</si>
  <si>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</si>
  <si>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</si>
  <si>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</si>
  <si>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</si>
  <si>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</si>
  <si>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</si>
  <si>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</si>
  <si>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</si>
  <si>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</si>
  <si>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</si>
  <si>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</si>
  <si>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</si>
  <si>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</si>
  <si>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</si>
  <si>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</si>
  <si>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</si>
  <si>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</si>
  <si>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</si>
  <si>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</si>
  <si>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</si>
  <si>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</si>
  <si>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</si>
  <si>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</si>
  <si>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</si>
  <si>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</si>
  <si>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</si>
  <si>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</si>
  <si>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</si>
  <si>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</si>
  <si>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</si>
  <si>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</si>
  <si>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</si>
  <si>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</si>
  <si>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</si>
  <si>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</si>
  <si>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</si>
  <si>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</si>
  <si>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</si>
  <si>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</si>
  <si>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</si>
  <si>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</si>
  <si>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</si>
  <si>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</si>
  <si>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</si>
  <si>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</si>
  <si>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</si>
  <si>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</si>
  <si>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</si>
  <si>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</si>
  <si>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</si>
  <si>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</si>
  <si>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</si>
  <si>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</si>
  <si>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</si>
  <si>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</si>
  <si>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</si>
  <si>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</si>
  <si>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</si>
  <si>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</si>
  <si>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</si>
  <si>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</si>
  <si>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</si>
  <si>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</si>
  <si>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</si>
  <si>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</si>
  <si>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</si>
  <si>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</si>
  <si>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</si>
  <si>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</si>
  <si>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</si>
  <si>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</si>
  <si>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</si>
  <si>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</si>
  <si>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</si>
  <si>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</si>
  <si>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</si>
  <si>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</si>
  <si>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</si>
  <si>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</si>
  <si>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</si>
  <si>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</si>
  <si>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</si>
  <si>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</si>
  <si>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</si>
  <si>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</si>
  <si>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</si>
  <si>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</si>
  <si>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</si>
  <si>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</si>
  <si>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</si>
  <si>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</si>
  <si>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</si>
  <si>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</si>
  <si>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</si>
  <si>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</si>
  <si>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</si>
  <si>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</si>
  <si>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</si>
  <si>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</si>
  <si>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</si>
  <si>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</si>
  <si>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</si>
  <si>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</si>
  <si>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</si>
  <si>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</si>
  <si>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</si>
  <si>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</si>
  <si>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</si>
  <si>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</si>
  <si>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</si>
  <si>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</si>
  <si>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</si>
  <si>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</si>
  <si>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</si>
  <si>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</si>
  <si>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</si>
  <si>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</si>
  <si>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</si>
  <si>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</si>
  <si>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</si>
  <si>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</si>
  <si>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</si>
  <si>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</si>
  <si>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</si>
  <si>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</si>
  <si>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</si>
  <si>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</si>
  <si>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</si>
  <si>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</si>
  <si>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</si>
  <si>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</si>
  <si>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</si>
  <si>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</si>
  <si>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</si>
  <si>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</si>
  <si>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</si>
  <si>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</si>
  <si>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</si>
  <si>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</si>
  <si>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</si>
  <si>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</si>
  <si>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</si>
  <si>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</si>
  <si>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</si>
  <si>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</si>
  <si>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</si>
  <si>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</si>
  <si>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</si>
  <si>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</si>
  <si>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</si>
  <si>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</si>
  <si>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</si>
  <si>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</si>
  <si>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</si>
  <si>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</si>
  <si>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</si>
  <si>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</si>
  <si>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</si>
  <si>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</si>
  <si>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</si>
  <si>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</si>
  <si>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</si>
  <si>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</si>
  <si>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</si>
  <si>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</si>
  <si>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</si>
  <si>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</si>
  <si>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</si>
  <si>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</si>
  <si>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</si>
  <si>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</si>
  <si>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</si>
  <si>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</si>
  <si>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</si>
  <si>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</si>
  <si>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</si>
  <si>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</si>
  <si>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</si>
  <si>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</si>
  <si>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</si>
  <si>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</si>
  <si>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</si>
  <si>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</si>
  <si>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</si>
  <si>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</si>
  <si>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</si>
  <si>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</si>
  <si>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</si>
  <si>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</si>
  <si>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</si>
  <si>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</si>
  <si>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</si>
  <si>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</si>
  <si>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</si>
  <si>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</si>
  <si>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</si>
  <si>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</si>
  <si>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</si>
  <si>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</si>
  <si>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</si>
  <si>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</si>
  <si>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</si>
  <si>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</si>
  <si>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</si>
  <si>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</si>
  <si>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</si>
  <si>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</si>
  <si>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</si>
  <si>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</si>
  <si>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</si>
  <si>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</si>
  <si>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</si>
  <si>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</si>
  <si>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</si>
  <si>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</si>
  <si>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</si>
  <si>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</si>
  <si>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</si>
  <si>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</si>
  <si>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</si>
  <si>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</si>
  <si>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</si>
  <si>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</si>
  <si>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</si>
  <si>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</si>
  <si>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</si>
  <si>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</si>
  <si>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</si>
  <si>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</si>
  <si>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</si>
  <si>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</si>
  <si>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</si>
  <si>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</si>
  <si>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</si>
  <si>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</si>
  <si>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</si>
  <si>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</si>
  <si>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</si>
  <si>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</si>
  <si>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</si>
  <si>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</si>
  <si>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</si>
  <si>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</si>
  <si>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</si>
  <si>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</si>
  <si>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</si>
  <si>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</si>
  <si>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</si>
  <si>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</si>
  <si>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</si>
  <si>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</si>
  <si>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</si>
  <si>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</si>
  <si>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</si>
  <si>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</si>
  <si>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</si>
  <si>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</si>
  <si>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</si>
  <si>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</si>
  <si>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</si>
  <si>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</si>
  <si>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</si>
  <si>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</si>
  <si>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</si>
  <si>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</si>
  <si>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</si>
  <si>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</si>
  <si>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</si>
  <si>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</si>
  <si>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</si>
  <si>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</si>
  <si>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</si>
  <si>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</si>
  <si>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</si>
  <si>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</si>
  <si>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</si>
  <si>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</si>
  <si>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</si>
  <si>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</si>
  <si>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</si>
  <si>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</si>
  <si>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</si>
  <si>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</si>
  <si>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</si>
  <si>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</si>
  <si>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</si>
  <si>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</si>
  <si>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</si>
  <si>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</si>
  <si>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</si>
  <si>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</si>
  <si>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</si>
  <si>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</si>
  <si>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</si>
  <si>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</si>
  <si>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</si>
  <si>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</si>
  <si>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</si>
  <si>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</si>
  <si>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</si>
  <si>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</si>
  <si>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</si>
  <si>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</si>
  <si>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</si>
  <si>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</si>
  <si>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</si>
  <si>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</si>
  <si>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</si>
  <si>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</si>
  <si>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</si>
  <si>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</si>
  <si>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</si>
  <si>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</si>
  <si>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</si>
  <si>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</si>
  <si>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</si>
  <si>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</si>
  <si>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</si>
  <si>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</si>
  <si>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</si>
  <si>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</si>
  <si>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</si>
  <si>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</si>
  <si>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</si>
  <si>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</si>
  <si>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</si>
  <si>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</si>
  <si>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</si>
  <si>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</si>
  <si>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</si>
  <si>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</si>
  <si>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</si>
  <si>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</si>
  <si>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</si>
  <si>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</si>
  <si>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</si>
  <si>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</si>
  <si>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</si>
  <si>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</si>
  <si>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</si>
  <si>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</si>
  <si>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</si>
  <si>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</si>
  <si>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</si>
  <si>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</si>
  <si>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</si>
  <si>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</si>
  <si>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</si>
  <si>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</si>
  <si>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</si>
  <si>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</si>
  <si>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</si>
  <si>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</si>
  <si>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</si>
  <si>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</si>
  <si>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</si>
  <si>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</si>
  <si>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</si>
  <si>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</si>
  <si>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</si>
  <si>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</si>
  <si>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</si>
  <si>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</si>
  <si>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</si>
  <si>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</si>
  <si>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</si>
  <si>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</si>
  <si>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</si>
  <si>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</si>
  <si>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</si>
  <si>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</si>
  <si>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</si>
  <si>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</si>
  <si>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</si>
  <si>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</si>
  <si>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</si>
  <si>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</si>
  <si>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</si>
  <si>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</si>
  <si>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</si>
  <si>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</si>
  <si>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</si>
  <si>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</si>
  <si>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</si>
  <si>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</si>
  <si>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</si>
  <si>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</si>
  <si>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</si>
  <si>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</si>
  <si>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</si>
  <si>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</si>
  <si>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</si>
  <si>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</si>
  <si>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</si>
  <si>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</si>
  <si>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</si>
  <si>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</si>
  <si>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</si>
  <si>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</si>
  <si>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</si>
  <si>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</si>
  <si>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</si>
  <si>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</si>
  <si>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</si>
  <si>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</si>
  <si>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</si>
  <si>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</si>
  <si>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</si>
  <si>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</si>
  <si>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</si>
  <si>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</si>
  <si>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</si>
  <si>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</si>
  <si>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</si>
  <si>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</si>
  <si>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</si>
  <si>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</si>
  <si>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</si>
  <si>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</si>
  <si>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</si>
  <si>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</si>
  <si>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</si>
  <si>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</si>
  <si>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</si>
  <si>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</si>
  <si>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</si>
  <si>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</si>
  <si>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</si>
  <si>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</si>
  <si>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</si>
  <si>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</si>
  <si>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</si>
  <si>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</si>
  <si>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</si>
  <si>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</si>
  <si>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</si>
  <si>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</si>
  <si>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</si>
  <si>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</si>
  <si>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</si>
  <si>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</si>
  <si>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</si>
  <si>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</si>
  <si>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</si>
  <si>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</si>
  <si>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</si>
  <si>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</si>
  <si>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</si>
  <si>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</si>
  <si>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</si>
  <si>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</si>
  <si>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</si>
  <si>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</si>
  <si>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</si>
  <si>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</si>
  <si>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</si>
  <si>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</si>
  <si>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</si>
  <si>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</si>
  <si>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</si>
  <si>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</si>
  <si>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</si>
  <si>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</si>
  <si>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</si>
  <si>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</si>
  <si>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</si>
  <si>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</si>
  <si>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</si>
  <si>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</si>
  <si>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</si>
  <si>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</si>
  <si>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</si>
  <si>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</si>
  <si>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</si>
  <si>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</si>
  <si>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</si>
  <si>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</si>
  <si>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</si>
  <si>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</si>
  <si>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</si>
  <si>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</si>
  <si>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</si>
  <si>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</si>
  <si>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</si>
  <si>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</si>
  <si>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</si>
  <si>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</si>
  <si>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</si>
  <si>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</si>
  <si>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</si>
  <si>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</si>
  <si>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</si>
  <si>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</si>
  <si>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</si>
  <si>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</si>
  <si>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</si>
  <si>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</si>
  <si>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</si>
  <si>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</si>
  <si>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</si>
  <si>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</si>
  <si>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</si>
  <si>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</si>
  <si>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</si>
  <si>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</si>
  <si>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</si>
  <si>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</si>
  <si>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</si>
  <si>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</si>
  <si>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</si>
  <si>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</si>
  <si>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</si>
  <si>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</si>
  <si>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</si>
  <si>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</si>
  <si>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</si>
  <si>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</si>
  <si>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</si>
  <si>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</si>
  <si>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</si>
  <si>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</si>
  <si>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</si>
  <si>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</si>
  <si>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</si>
  <si>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</si>
  <si>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</si>
  <si>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</si>
  <si>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</si>
  <si>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</si>
  <si>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</si>
  <si>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</si>
  <si>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</si>
  <si>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</si>
  <si>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</si>
  <si>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</si>
  <si>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</si>
  <si>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</si>
  <si>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</si>
  <si>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</si>
  <si>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</si>
  <si>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</si>
  <si>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</si>
  <si>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</si>
  <si>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</si>
  <si>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</si>
  <si>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</si>
  <si>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</si>
  <si>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</si>
  <si>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</si>
  <si>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</si>
  <si>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</si>
  <si>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</si>
  <si>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</si>
  <si>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</si>
  <si>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</si>
  <si>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</si>
  <si>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</si>
  <si>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</si>
  <si>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</si>
  <si>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</si>
  <si>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</si>
  <si>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</si>
  <si>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</si>
  <si>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</si>
  <si>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</si>
  <si>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</si>
  <si>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</si>
  <si>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</si>
  <si>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</si>
  <si>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</si>
  <si>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</si>
  <si>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</si>
  <si>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</si>
  <si>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</si>
  <si>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</si>
  <si>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</si>
  <si>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</si>
  <si>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</si>
  <si>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</si>
  <si>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</si>
  <si>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</si>
  <si>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</si>
  <si>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</si>
  <si>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</si>
  <si>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</si>
  <si>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</si>
  <si>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</si>
  <si>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</si>
  <si>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</si>
  <si>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</si>
  <si>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</si>
  <si>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</si>
  <si>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</si>
  <si>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</si>
  <si>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</si>
  <si>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</si>
  <si>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</si>
  <si>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</si>
  <si>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</si>
  <si>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</si>
  <si>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</si>
  <si>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</si>
  <si>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</si>
  <si>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</si>
  <si>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</si>
  <si>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</si>
  <si>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</si>
  <si>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</si>
  <si>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</si>
  <si>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</si>
  <si>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</si>
  <si>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</si>
  <si>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</si>
  <si>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</si>
  <si>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</si>
  <si>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</si>
  <si>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</si>
  <si>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</si>
  <si>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</si>
  <si>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</si>
  <si>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</si>
  <si>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</si>
  <si>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</si>
  <si>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</si>
  <si>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</si>
  <si>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</si>
  <si>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</si>
  <si>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</si>
  <si>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</si>
  <si>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</si>
  <si>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</si>
  <si>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</si>
  <si>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</si>
  <si>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</si>
  <si>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</si>
  <si>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</si>
  <si>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</si>
  <si>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</si>
  <si>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</si>
  <si>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</si>
  <si>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</si>
  <si>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</si>
  <si>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</si>
  <si>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</si>
  <si>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</si>
  <si>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</si>
  <si>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</si>
  <si>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</si>
  <si>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</si>
  <si>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</si>
  <si>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</si>
  <si>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</si>
  <si>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</si>
  <si>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</si>
  <si>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</si>
  <si>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</si>
  <si>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</si>
  <si>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</si>
  <si>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</si>
  <si>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</si>
  <si>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</si>
  <si>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</si>
  <si>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</si>
  <si>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</si>
  <si>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</si>
  <si>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</si>
  <si>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</si>
  <si>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</si>
  <si>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</si>
  <si>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</si>
  <si>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</si>
  <si>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</si>
  <si>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</si>
  <si>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</si>
  <si>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</si>
  <si>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</si>
  <si>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</si>
  <si>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</si>
  <si>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</si>
  <si>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</si>
  <si>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</si>
  <si>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</si>
  <si>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</si>
  <si>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</si>
  <si>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</si>
  <si>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</si>
  <si>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</si>
  <si>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</si>
  <si>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</si>
  <si>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</si>
  <si>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</si>
  <si>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</si>
  <si>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</si>
  <si>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</si>
  <si>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</si>
  <si>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</si>
  <si>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</si>
  <si>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</si>
  <si>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</si>
  <si>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</si>
  <si>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</si>
  <si>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</si>
  <si>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</si>
  <si>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</si>
  <si>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</si>
  <si>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</si>
  <si>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</si>
  <si>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</si>
  <si>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</si>
  <si>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</si>
  <si>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</si>
  <si>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</si>
  <si>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</si>
  <si>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</si>
  <si>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</si>
  <si>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</si>
  <si>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</si>
  <si>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</si>
  <si>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</si>
  <si>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</si>
  <si>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</si>
  <si>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</si>
  <si>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</si>
  <si>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</si>
  <si>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</si>
  <si>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</si>
  <si>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</si>
  <si>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</si>
  <si>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</si>
  <si>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</si>
  <si>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</si>
  <si>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</si>
  <si>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</si>
  <si>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</si>
  <si>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</si>
  <si>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</si>
  <si>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</si>
  <si>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</si>
  <si>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</si>
  <si>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</si>
  <si>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</si>
  <si>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</si>
  <si>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</si>
  <si>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</si>
  <si>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</si>
  <si>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</si>
  <si>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</si>
  <si>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</si>
  <si>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</si>
  <si>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</si>
  <si>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</si>
  <si>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</si>
  <si>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</si>
  <si>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</si>
  <si>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</si>
  <si>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</si>
  <si>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</si>
  <si>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</si>
  <si>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</si>
  <si>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</si>
  <si>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</si>
  <si>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</si>
  <si>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</si>
  <si>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</si>
  <si>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</si>
  <si>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</si>
  <si>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</si>
  <si>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</si>
  <si>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</si>
  <si>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</si>
  <si>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</si>
  <si>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</si>
  <si>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</si>
  <si>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</si>
  <si>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</si>
  <si>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</si>
  <si>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</si>
  <si>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</si>
  <si>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</si>
  <si>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</si>
  <si>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</si>
  <si>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</si>
  <si>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</si>
  <si>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</si>
  <si>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</si>
  <si>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</si>
  <si>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</si>
  <si>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</si>
  <si>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</si>
  <si>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</si>
  <si>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</si>
  <si>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</si>
  <si>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</si>
  <si>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</si>
  <si>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</si>
  <si>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</si>
  <si>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</si>
  <si>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</si>
  <si>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</si>
  <si>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</si>
  <si>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</si>
  <si>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</si>
  <si>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</si>
  <si>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</si>
  <si>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</si>
  <si>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</si>
  <si>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</si>
  <si>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</si>
  <si>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</si>
  <si>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</si>
  <si>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</si>
  <si>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</si>
  <si>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</si>
  <si>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</si>
  <si>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</si>
  <si>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</si>
  <si>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</si>
  <si>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</si>
  <si>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</si>
  <si>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</si>
  <si>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</si>
  <si>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</si>
  <si>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</si>
  <si>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</si>
  <si>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</si>
  <si>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</si>
  <si>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</si>
  <si>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</si>
  <si>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</si>
  <si>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</si>
  <si>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</si>
  <si>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</si>
  <si>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</si>
  <si>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</si>
  <si>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</si>
  <si>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</si>
  <si>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</si>
  <si>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</si>
  <si>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</si>
  <si>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</si>
  <si>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</si>
  <si>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</si>
  <si>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</si>
  <si>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</si>
  <si>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</si>
  <si>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</si>
  <si>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</si>
  <si>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</si>
  <si>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</si>
  <si>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</si>
  <si>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</si>
  <si>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</si>
  <si>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</si>
  <si>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</si>
  <si>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</si>
  <si>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</si>
  <si>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</si>
  <si>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</si>
  <si>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</si>
  <si>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</si>
  <si>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</si>
  <si>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</si>
  <si>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</si>
  <si>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</si>
  <si>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</si>
  <si>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</si>
  <si>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</si>
  <si>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</si>
  <si>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</si>
  <si>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</si>
  <si>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</si>
  <si>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</si>
  <si>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</si>
  <si>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</si>
  <si>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</si>
  <si>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</si>
  <si>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</si>
  <si>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</si>
  <si>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</si>
  <si>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</si>
  <si>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</si>
  <si>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</si>
  <si>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</si>
  <si>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</si>
  <si>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</si>
  <si>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</si>
  <si>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</si>
  <si>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</si>
  <si>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</si>
  <si>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</si>
  <si>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</si>
  <si>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</si>
  <si>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</si>
  <si>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</si>
  <si>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</si>
  <si>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</si>
  <si>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</si>
  <si>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</si>
  <si>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</si>
  <si>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</si>
  <si>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</si>
  <si>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</si>
  <si>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</si>
  <si>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</si>
  <si>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</si>
  <si>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</si>
  <si>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</si>
  <si>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</si>
  <si>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</si>
  <si>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</si>
  <si>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</si>
  <si>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</si>
  <si>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</si>
  <si>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</si>
  <si>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</si>
  <si>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</si>
  <si>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</si>
  <si>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</si>
  <si>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</si>
  <si>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</si>
  <si>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</si>
  <si>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</si>
  <si>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</si>
  <si>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</si>
  <si>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</si>
  <si>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</si>
  <si>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</si>
  <si>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</si>
  <si>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</si>
  <si>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</si>
  <si>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</si>
  <si>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</si>
  <si>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</si>
  <si>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</si>
  <si>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</si>
  <si>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</si>
  <si>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</si>
  <si>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</si>
  <si>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</si>
  <si>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</si>
  <si>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</si>
  <si>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</si>
  <si>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</si>
  <si>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</si>
  <si>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</si>
  <si>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</si>
  <si>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</si>
  <si>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</si>
  <si>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</si>
  <si>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</si>
  <si>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</si>
  <si>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</si>
  <si>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</si>
  <si>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</si>
  <si>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</si>
  <si>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</si>
  <si>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</si>
  <si>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</si>
  <si>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</si>
  <si>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</si>
  <si>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</si>
  <si>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</si>
  <si>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</si>
  <si>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</si>
  <si>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</si>
  <si>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</si>
  <si>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</si>
  <si>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</si>
  <si>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</si>
  <si>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</si>
  <si>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</si>
  <si>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</si>
  <si>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</si>
  <si>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</si>
  <si>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</si>
  <si>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</si>
  <si>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</si>
  <si>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</si>
  <si>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</si>
  <si>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</si>
  <si>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</si>
  <si>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</si>
  <si>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</si>
  <si>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</si>
  <si>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</si>
  <si>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</si>
  <si>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</si>
  <si>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</si>
  <si>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</si>
  <si>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</si>
  <si>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</si>
  <si>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</si>
  <si>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</si>
  <si>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</si>
  <si>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</si>
  <si>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</si>
  <si>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</si>
  <si>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</si>
  <si>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</si>
  <si>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</si>
  <si>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</si>
  <si>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</si>
  <si>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</si>
  <si>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</si>
  <si>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</si>
  <si>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</si>
  <si>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</si>
  <si>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</si>
  <si>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</si>
  <si>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</si>
  <si>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</si>
  <si>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</si>
  <si>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</si>
  <si>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</si>
  <si>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</si>
  <si>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</si>
  <si>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</si>
  <si>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</si>
  <si>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</si>
  <si>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</si>
  <si>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</si>
  <si>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</si>
  <si>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</si>
  <si>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</si>
  <si>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</si>
  <si>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</si>
  <si>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</si>
  <si>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</si>
  <si>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</si>
  <si>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</si>
  <si>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</si>
  <si>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</si>
  <si>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</si>
  <si>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</si>
  <si>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</si>
  <si>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</si>
  <si>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</si>
  <si>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</si>
  <si>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</si>
  <si>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</si>
  <si>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</si>
  <si>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</si>
  <si>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</si>
  <si>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</si>
  <si>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</si>
  <si>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</si>
  <si>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</si>
  <si>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</si>
  <si>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</si>
  <si>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</si>
  <si>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</si>
  <si>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</si>
  <si>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</si>
  <si>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</si>
  <si>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</si>
  <si>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</si>
  <si>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</si>
  <si>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</si>
  <si>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</si>
  <si>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</si>
  <si>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</si>
  <si>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</si>
  <si>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</si>
  <si>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</si>
  <si>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</si>
  <si>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</si>
  <si>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</si>
  <si>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</si>
  <si>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</si>
  <si>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</si>
  <si>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</si>
  <si>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</si>
  <si>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</si>
  <si>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</si>
  <si>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</si>
  <si>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</si>
  <si>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</si>
  <si>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</si>
  <si>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</si>
  <si>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</si>
  <si>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</si>
  <si>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</si>
  <si>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</si>
  <si>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</si>
  <si>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</si>
  <si>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</si>
  <si>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</si>
  <si>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</si>
  <si>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</si>
  <si>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</si>
  <si>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</si>
  <si>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</si>
  <si>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</si>
  <si>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</si>
  <si>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</si>
  <si>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</si>
  <si>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</si>
  <si>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</si>
  <si>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</si>
  <si>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</si>
  <si>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</si>
  <si>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</si>
  <si>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</si>
  <si>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</si>
  <si>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</si>
  <si>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</si>
  <si>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</si>
  <si>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</si>
  <si>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</si>
  <si>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</si>
  <si>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</si>
  <si>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</si>
  <si>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</si>
  <si>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</si>
  <si>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</si>
  <si>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</si>
  <si>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</si>
  <si>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</si>
  <si>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</si>
  <si>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</si>
  <si>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</si>
  <si>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</si>
  <si>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</si>
  <si>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</si>
  <si>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</si>
  <si>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</si>
  <si>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</si>
  <si>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</si>
  <si>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</si>
  <si>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</si>
  <si>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</si>
  <si>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</si>
  <si>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</si>
  <si>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</si>
  <si>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</si>
  <si>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</si>
  <si>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</si>
  <si>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</si>
  <si>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</si>
  <si>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</si>
  <si>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</si>
  <si>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</si>
  <si>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</si>
  <si>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</si>
  <si>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</si>
  <si>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</si>
  <si>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</si>
  <si>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</si>
  <si>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</si>
  <si>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</si>
  <si>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</si>
  <si>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</si>
  <si>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</si>
  <si>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</si>
  <si>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</si>
  <si>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</si>
  <si>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</si>
  <si>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</si>
  <si>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</si>
  <si>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</si>
  <si>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</si>
  <si>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</si>
  <si>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</si>
  <si>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</si>
  <si>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</si>
  <si>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</si>
  <si>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</si>
  <si>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</si>
  <si>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</si>
  <si>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</si>
  <si>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</si>
  <si>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</si>
  <si>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</si>
  <si>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</si>
  <si>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</si>
  <si>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</si>
  <si>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</si>
  <si>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</si>
  <si>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</si>
  <si>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</si>
  <si>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</si>
  <si>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</si>
  <si>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</si>
  <si>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</si>
  <si>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</si>
  <si>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</si>
  <si>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</si>
  <si>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</si>
  <si>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</si>
  <si>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</si>
  <si>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</si>
  <si>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</si>
  <si>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</si>
  <si>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</si>
  <si>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</si>
  <si>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</si>
  <si>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</si>
  <si>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</si>
  <si>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</si>
  <si>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</si>
  <si>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</si>
  <si>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</si>
  <si>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</si>
  <si>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</si>
  <si>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</si>
  <si>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</si>
  <si>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</si>
  <si>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</si>
  <si>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</si>
  <si>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</si>
  <si>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</si>
  <si>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</si>
  <si>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</si>
  <si>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</si>
  <si>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</si>
  <si>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</si>
  <si>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</si>
  <si>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</si>
  <si>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</si>
  <si>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</si>
  <si>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</si>
  <si>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</si>
  <si>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</si>
  <si>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</si>
  <si>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</si>
  <si>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</si>
  <si>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</si>
  <si>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</si>
  <si>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</si>
  <si>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</si>
  <si>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</si>
  <si>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</si>
  <si>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</si>
  <si>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</si>
  <si>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</si>
  <si>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</si>
  <si>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</si>
  <si>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</si>
  <si>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</si>
  <si>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</si>
  <si>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</si>
  <si>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</si>
  <si>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</si>
  <si>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</si>
  <si>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</si>
  <si>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</si>
  <si>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</si>
  <si>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</si>
  <si>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</si>
  <si>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</si>
  <si>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</si>
  <si>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</si>
  <si>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</si>
  <si>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</si>
  <si>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</si>
  <si>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</si>
  <si>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</si>
  <si>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</si>
  <si>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</si>
  <si>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</si>
  <si>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</si>
  <si>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</si>
  <si>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</si>
  <si>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</si>
  <si>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</si>
  <si>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</si>
  <si>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</si>
  <si>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</si>
  <si>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</si>
  <si>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</si>
  <si>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</si>
  <si>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</si>
  <si>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</si>
  <si>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</si>
  <si>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</si>
  <si>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</si>
  <si>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</si>
  <si>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</si>
  <si>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</si>
  <si>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</si>
  <si>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</si>
  <si>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</si>
  <si>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</si>
  <si>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</si>
  <si>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</si>
  <si>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</si>
  <si>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</si>
  <si>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</si>
  <si>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</si>
  <si>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</si>
  <si>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</si>
  <si>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</si>
  <si>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</si>
  <si>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</si>
  <si>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</si>
  <si>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</si>
  <si>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</si>
  <si>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</si>
  <si>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</si>
  <si>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</si>
  <si>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</si>
  <si>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</si>
  <si>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</si>
  <si>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</si>
  <si>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</si>
  <si>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</si>
  <si>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</si>
  <si>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</si>
  <si>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</si>
  <si>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</si>
  <si>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</si>
  <si>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</si>
  <si>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</si>
  <si>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</si>
  <si>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</si>
  <si>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</si>
  <si>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</si>
  <si>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</si>
  <si>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</si>
  <si>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</si>
  <si>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</si>
  <si>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</si>
  <si>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</si>
  <si>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</si>
  <si>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</si>
  <si>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</si>
  <si>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</si>
  <si>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</si>
  <si>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</si>
  <si>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</si>
  <si>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</si>
  <si>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</si>
  <si>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</si>
  <si>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</si>
  <si>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</si>
  <si>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</si>
  <si>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</si>
  <si>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</si>
  <si>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</si>
  <si>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</si>
  <si>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</si>
  <si>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</si>
  <si>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</si>
  <si>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</si>
  <si>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</si>
  <si>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</si>
  <si>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</si>
  <si>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</si>
  <si>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</si>
  <si>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</si>
  <si>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</si>
  <si>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</si>
  <si>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</si>
  <si>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</si>
  <si>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</si>
  <si>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</si>
  <si>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</si>
  <si>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</si>
  <si>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</si>
  <si>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</si>
  <si>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</si>
  <si>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</si>
  <si>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</si>
  <si>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</si>
  <si>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</si>
  <si>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</si>
  <si>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</si>
  <si>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</si>
  <si>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</si>
  <si>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</si>
  <si>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</si>
  <si>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</si>
  <si>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</si>
  <si>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</si>
  <si>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</si>
  <si>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</si>
  <si>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</si>
  <si>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</si>
  <si>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</si>
  <si>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</si>
  <si>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</si>
  <si>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</si>
  <si>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</si>
  <si>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</si>
  <si>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</si>
  <si>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</si>
  <si>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</si>
  <si>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</si>
  <si>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</si>
  <si>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</si>
  <si>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</si>
  <si>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</si>
  <si>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</si>
  <si>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</si>
  <si>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</si>
  <si>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</si>
  <si>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</si>
  <si>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</si>
  <si>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</si>
  <si>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</si>
  <si>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</si>
  <si>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</si>
  <si>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</si>
  <si>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</si>
  <si>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</si>
  <si>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</si>
  <si>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</si>
  <si>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</si>
  <si>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</si>
  <si>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</si>
  <si>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</si>
  <si>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</si>
  <si>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</si>
  <si>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</si>
  <si>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</si>
  <si>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</si>
  <si>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</si>
  <si>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</si>
  <si>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</si>
  <si>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</si>
  <si>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</si>
  <si>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</si>
  <si>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</si>
  <si>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</si>
  <si>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</si>
  <si>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</si>
  <si>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</si>
  <si>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</si>
  <si>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</si>
  <si>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</si>
  <si>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</si>
  <si>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</si>
  <si>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</si>
  <si>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</si>
  <si>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</si>
  <si>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</si>
  <si>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</si>
  <si>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</si>
  <si>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</si>
  <si>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</si>
  <si>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</si>
  <si>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</si>
  <si>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</si>
  <si>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</si>
  <si>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</si>
  <si>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</si>
  <si>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</si>
  <si>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</si>
  <si>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</si>
  <si>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</si>
  <si>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</si>
  <si>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</si>
  <si>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</si>
  <si>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</si>
  <si>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</si>
  <si>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</si>
  <si>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</si>
  <si>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</si>
  <si>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</si>
  <si>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</si>
  <si>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</si>
  <si>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</si>
  <si>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</si>
  <si>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</si>
  <si>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</si>
  <si>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</si>
  <si>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</si>
  <si>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</si>
  <si>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</si>
  <si>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</si>
  <si>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</si>
  <si>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</si>
  <si>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</si>
  <si>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</si>
  <si>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</si>
  <si>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</si>
  <si>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</si>
  <si>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</si>
  <si>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</si>
  <si>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</si>
  <si>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</si>
  <si>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</si>
  <si>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</si>
  <si>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</si>
  <si>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</si>
  <si>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</si>
  <si>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</si>
  <si>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</si>
  <si>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</si>
  <si>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</si>
  <si>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</si>
  <si>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</si>
  <si>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</si>
  <si>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</si>
  <si>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</si>
  <si>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</si>
  <si>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</si>
  <si>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</si>
  <si>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</si>
  <si>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</si>
  <si>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</si>
  <si>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</si>
  <si>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</si>
  <si>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</si>
  <si>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</si>
  <si>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</si>
  <si>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</si>
  <si>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</si>
  <si>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</si>
  <si>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</si>
  <si>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</si>
  <si>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</si>
  <si>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</si>
  <si>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</si>
  <si>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</si>
  <si>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</si>
  <si>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</si>
  <si>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</si>
  <si>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</si>
  <si>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</si>
  <si>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</si>
  <si>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</si>
  <si>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</si>
  <si>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</si>
  <si>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</si>
  <si>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</si>
  <si>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</si>
  <si>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</si>
  <si>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</si>
  <si>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</si>
  <si>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</si>
  <si>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</si>
  <si>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</si>
  <si>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</si>
  <si>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</si>
  <si>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</si>
  <si>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</si>
  <si>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</si>
  <si>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</si>
  <si>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</si>
  <si>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</si>
  <si>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</si>
  <si>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</si>
  <si>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</si>
  <si>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</si>
  <si>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</si>
  <si>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</si>
  <si>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</si>
  <si>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</si>
  <si>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</si>
  <si>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</si>
  <si>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</si>
  <si>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</si>
  <si>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</si>
  <si>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</si>
  <si>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</si>
  <si>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</si>
  <si>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</si>
  <si>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</si>
  <si>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</si>
  <si>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</si>
  <si>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</si>
  <si>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</si>
  <si>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</si>
  <si>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</si>
  <si>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</si>
  <si>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</si>
  <si>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</si>
  <si>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</si>
  <si>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</si>
  <si>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</si>
  <si>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</si>
  <si>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</si>
  <si>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</si>
  <si>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</si>
  <si>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</si>
  <si>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</si>
  <si>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</si>
  <si>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</si>
  <si>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</si>
  <si>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</si>
  <si>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</si>
  <si>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</si>
  <si>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</si>
  <si>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</si>
  <si>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</si>
  <si>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</si>
  <si>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</si>
  <si>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</si>
  <si>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</si>
  <si>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</si>
  <si>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</si>
  <si>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</si>
  <si>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</si>
  <si>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</si>
  <si>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</si>
  <si>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</si>
  <si>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</si>
  <si>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</si>
  <si>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</si>
  <si>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</si>
  <si>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</si>
  <si>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</si>
  <si>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</si>
  <si>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</si>
  <si>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</si>
  <si>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</si>
  <si>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</si>
  <si>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</si>
  <si>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</si>
  <si>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</si>
  <si>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</si>
  <si>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</si>
  <si>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</si>
  <si>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</si>
  <si>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</si>
  <si>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</si>
  <si>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</si>
  <si>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</si>
  <si>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</si>
  <si>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</si>
  <si>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</si>
  <si>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</si>
  <si>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</si>
  <si>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</si>
  <si>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</si>
  <si>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</si>
  <si>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</si>
  <si>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</si>
  <si>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</si>
  <si>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</si>
  <si>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</si>
  <si>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</si>
  <si>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</si>
  <si>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</si>
  <si>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</si>
  <si>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</si>
  <si>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</si>
  <si>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</si>
  <si>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</si>
  <si>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</si>
  <si>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</si>
  <si>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</si>
  <si>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</si>
  <si>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</si>
  <si>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</si>
  <si>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</si>
  <si>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</si>
  <si>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</si>
  <si>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</si>
  <si>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</si>
  <si>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</si>
  <si>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</si>
  <si>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</si>
  <si>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</si>
  <si>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</si>
  <si>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</si>
  <si>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</si>
  <si>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</si>
  <si>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</si>
  <si>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</si>
  <si>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</si>
  <si>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</si>
  <si>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</si>
  <si>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</si>
  <si>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</si>
  <si>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</si>
  <si>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</si>
  <si>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</si>
  <si>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</si>
  <si>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</si>
  <si>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</si>
  <si>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</si>
  <si>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</si>
  <si>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</si>
  <si>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</si>
  <si>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</si>
  <si>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</si>
  <si>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</si>
  <si>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</si>
  <si>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</si>
  <si>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</si>
  <si>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</si>
  <si>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</si>
  <si>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</si>
  <si>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</si>
  <si>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</si>
  <si>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</si>
  <si>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</si>
  <si>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</si>
  <si>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</si>
  <si>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</si>
  <si>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</si>
  <si>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</si>
  <si>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</si>
  <si>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</si>
  <si>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</si>
  <si>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</si>
  <si>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</si>
  <si>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</si>
  <si>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</si>
  <si>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</si>
  <si>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</si>
  <si>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</si>
  <si>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</si>
  <si>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</si>
  <si>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</si>
  <si>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</si>
  <si>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</si>
  <si>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</si>
  <si>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</si>
  <si>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</si>
  <si>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</si>
  <si>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</si>
  <si>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</si>
  <si>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</si>
  <si>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</si>
  <si>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</si>
  <si>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</si>
  <si>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</si>
  <si>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</si>
  <si>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</si>
  <si>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</si>
  <si>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</si>
  <si>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</si>
  <si>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</si>
  <si>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</si>
  <si>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</si>
  <si>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</si>
  <si>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</si>
  <si>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</si>
  <si>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</si>
  <si>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</si>
  <si>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</si>
  <si>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</si>
  <si>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</si>
  <si>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</si>
  <si>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</si>
  <si>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</si>
  <si>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</si>
  <si>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</si>
  <si>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</si>
  <si>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</si>
  <si>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</si>
  <si>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</si>
  <si>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</si>
  <si>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</si>
  <si>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</si>
  <si>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</si>
  <si>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</si>
  <si>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</si>
  <si>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</si>
  <si>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</si>
  <si>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</si>
  <si>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</si>
  <si>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</si>
  <si>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</si>
  <si>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</si>
  <si>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</si>
  <si>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</si>
  <si>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</si>
  <si>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</si>
  <si>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</si>
  <si>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</si>
  <si>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</si>
  <si>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</si>
  <si>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</si>
  <si>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</si>
  <si>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</si>
  <si>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</si>
  <si>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</si>
  <si>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</si>
  <si>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</si>
  <si>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</si>
  <si>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</si>
  <si>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</si>
  <si>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</si>
  <si>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</si>
  <si>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</si>
  <si>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</si>
  <si>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</si>
  <si>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</si>
  <si>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</si>
  <si>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</si>
  <si>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</si>
  <si>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</si>
  <si>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</si>
  <si>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</si>
  <si>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</si>
  <si>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</si>
  <si>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</si>
  <si>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</si>
  <si>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</si>
  <si>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</si>
  <si>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</si>
  <si>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</si>
  <si>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</si>
  <si>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</si>
  <si>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</si>
  <si>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</si>
  <si>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</si>
  <si>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</si>
  <si>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</si>
  <si>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</si>
  <si>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</si>
  <si>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</si>
  <si>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</si>
  <si>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</si>
  <si>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</si>
  <si>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</si>
  <si>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</si>
  <si>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</si>
  <si>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</si>
  <si>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</si>
  <si>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</si>
  <si>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</si>
  <si>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</si>
  <si>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</si>
  <si>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</si>
  <si>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</si>
  <si>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</si>
  <si>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</si>
  <si>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</si>
  <si>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</si>
  <si>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</si>
  <si>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</si>
  <si>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</si>
  <si>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</si>
  <si>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</si>
  <si>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</si>
  <si>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</si>
  <si>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</si>
  <si>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</si>
  <si>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</si>
  <si>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</si>
  <si>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</si>
  <si>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</si>
  <si>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</si>
  <si>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</si>
  <si>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</si>
  <si>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</si>
  <si>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</si>
  <si>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</si>
  <si>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</si>
  <si>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</si>
  <si>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</si>
  <si>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</si>
  <si>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</si>
  <si>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</si>
  <si>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</si>
  <si>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</si>
  <si>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</si>
  <si>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</si>
  <si>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</si>
  <si>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</si>
  <si>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</si>
  <si>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</si>
  <si>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</si>
  <si>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</si>
  <si>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</si>
  <si>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</si>
  <si>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</si>
  <si>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</si>
  <si>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</si>
  <si>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</si>
  <si>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</si>
  <si>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</si>
  <si>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</si>
  <si>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</si>
  <si>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</si>
  <si>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</si>
  <si>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</si>
  <si>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</si>
  <si>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</si>
  <si>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</si>
  <si>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</si>
  <si>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</si>
  <si>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</si>
  <si>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</si>
  <si>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</si>
  <si>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</si>
  <si>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</si>
  <si>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</si>
  <si>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</si>
  <si>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</si>
  <si>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</si>
  <si>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</si>
  <si>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</si>
  <si>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</si>
  <si>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</si>
  <si>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</si>
  <si>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</si>
  <si>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</si>
  <si>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</si>
  <si>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</si>
  <si>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</si>
  <si>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</si>
  <si>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</si>
  <si>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</si>
  <si>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</si>
  <si>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</si>
  <si>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</si>
  <si>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</si>
  <si>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</si>
  <si>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</si>
  <si>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</si>
  <si>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</si>
  <si>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</si>
  <si>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</si>
  <si>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</si>
  <si>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</si>
  <si>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</si>
  <si>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</si>
  <si>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</si>
  <si>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</si>
  <si>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</si>
  <si>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</si>
  <si>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</si>
  <si>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</si>
  <si>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</si>
  <si>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</si>
  <si>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</si>
  <si>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</si>
  <si>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</si>
  <si>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</si>
  <si>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</si>
  <si>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</si>
  <si>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</si>
  <si>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</si>
  <si>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</si>
  <si>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</si>
  <si>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</si>
  <si>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</si>
  <si>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</si>
  <si>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</si>
  <si>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</si>
  <si>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</si>
  <si>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</si>
  <si>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</si>
  <si>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</si>
  <si>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</si>
  <si>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</si>
  <si>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</si>
  <si>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</si>
  <si>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</si>
  <si>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</si>
  <si>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</si>
  <si>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</si>
  <si>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</si>
  <si>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</si>
  <si>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</si>
  <si>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</si>
  <si>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</si>
  <si>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</si>
  <si>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</si>
  <si>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</si>
  <si>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</si>
  <si>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</si>
  <si>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</si>
  <si>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</si>
  <si>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</si>
  <si>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</si>
  <si>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</si>
  <si>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</si>
  <si>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</si>
  <si>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</si>
  <si>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</si>
  <si>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</si>
  <si>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</si>
  <si>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</si>
  <si>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</si>
  <si>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</si>
  <si>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</si>
  <si>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</si>
  <si>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</si>
  <si>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</si>
  <si>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</si>
  <si>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</si>
  <si>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</si>
  <si>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</si>
  <si>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</si>
  <si>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</si>
  <si>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</si>
  <si>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</si>
  <si>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</si>
  <si>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</si>
  <si>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</si>
  <si>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</si>
  <si>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</si>
  <si>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</si>
  <si>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</si>
  <si>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</si>
  <si>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</si>
  <si>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</si>
  <si>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</si>
  <si>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</si>
  <si>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</si>
  <si>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</si>
  <si>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</si>
  <si>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</si>
  <si>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</si>
  <si>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</si>
  <si>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</si>
  <si>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</si>
  <si>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</si>
  <si>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</si>
  <si>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</si>
  <si>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</si>
  <si>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</si>
  <si>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</si>
  <si>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</si>
  <si>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</si>
  <si>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</si>
  <si>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</si>
  <si>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</si>
  <si>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</si>
  <si>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</si>
  <si>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</si>
  <si>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</si>
  <si>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</si>
  <si>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</si>
  <si>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</si>
  <si>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</si>
  <si>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</si>
  <si>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</si>
  <si>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</si>
  <si>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</si>
  <si>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</si>
  <si>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</si>
  <si>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</si>
  <si>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</si>
  <si>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</si>
  <si>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</si>
  <si>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</si>
  <si>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</si>
  <si>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</si>
  <si>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</si>
  <si>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</si>
  <si>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</si>
  <si>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</si>
  <si>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</si>
  <si>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</si>
  <si>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</si>
  <si>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</si>
  <si>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</si>
  <si>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</si>
  <si>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</si>
  <si>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</si>
  <si>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</si>
  <si>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</si>
  <si>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</si>
  <si>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</si>
  <si>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</si>
  <si>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</si>
  <si>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</si>
  <si>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</si>
  <si>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</si>
  <si>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</si>
  <si>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</si>
  <si>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</si>
  <si>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</si>
  <si>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</si>
  <si>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</si>
  <si>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</si>
  <si>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</si>
  <si>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</si>
  <si>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</si>
  <si>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</si>
  <si>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</si>
  <si>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</si>
  <si>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</si>
  <si>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</si>
  <si>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</si>
  <si>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</si>
  <si>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</si>
  <si>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</si>
  <si>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</si>
  <si>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</si>
  <si>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</si>
  <si>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</si>
  <si>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</si>
  <si>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</si>
  <si>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</si>
  <si>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</si>
  <si>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</si>
  <si>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</si>
  <si>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</si>
  <si>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</si>
  <si>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</si>
  <si>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</si>
  <si>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</si>
  <si>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</si>
  <si>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</si>
  <si>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</si>
  <si>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</si>
  <si>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</si>
  <si>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</si>
  <si>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</si>
  <si>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</si>
  <si>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</si>
  <si>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</si>
  <si>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</si>
  <si>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</si>
  <si>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</si>
  <si>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</si>
  <si>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</si>
  <si>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</si>
  <si>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</si>
  <si>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</si>
  <si>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</si>
  <si>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</si>
  <si>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</si>
  <si>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</si>
  <si>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</si>
  <si>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</si>
  <si>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</si>
  <si>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</si>
  <si>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</si>
  <si>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</si>
  <si>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</si>
  <si>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</si>
  <si>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</si>
  <si>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</si>
  <si>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</si>
  <si>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</si>
  <si>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</si>
  <si>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</si>
  <si>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</si>
  <si>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</si>
  <si>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</si>
  <si>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</si>
  <si>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</si>
  <si>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</si>
  <si>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</si>
  <si>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</si>
  <si>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</si>
  <si>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</si>
  <si>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</si>
  <si>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</si>
  <si>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</si>
  <si>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</si>
  <si>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</si>
  <si>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</si>
  <si>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</si>
  <si>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</si>
  <si>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</si>
  <si>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</si>
  <si>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</si>
  <si>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</si>
  <si>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</si>
  <si>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</si>
  <si>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</si>
  <si>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</si>
  <si>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</si>
  <si>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</si>
  <si>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</si>
  <si>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</si>
  <si>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</si>
  <si>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</si>
  <si>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</si>
  <si>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</si>
  <si>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</si>
  <si>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</si>
  <si>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</si>
  <si>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</si>
  <si>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</si>
  <si>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</si>
  <si>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</si>
  <si>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</si>
  <si>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</si>
  <si>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</si>
  <si>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</si>
  <si>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</si>
  <si>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</si>
  <si>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</si>
  <si>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</si>
  <si>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</si>
  <si>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</si>
  <si>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</si>
  <si>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</si>
  <si>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</si>
  <si>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</si>
  <si>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</si>
  <si>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</si>
  <si>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</si>
  <si>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</si>
  <si>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</si>
  <si>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</si>
  <si>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</si>
  <si>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</si>
  <si>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</si>
  <si>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</si>
  <si>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</si>
  <si>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</si>
  <si>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</si>
  <si>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</si>
  <si>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</si>
  <si>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</si>
  <si>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</si>
  <si>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</si>
  <si>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</si>
  <si>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</si>
  <si>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</si>
  <si>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</si>
  <si>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</si>
  <si>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</si>
  <si>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</si>
  <si>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</si>
  <si>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</si>
  <si>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</si>
  <si>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</si>
  <si>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</si>
  <si>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</si>
  <si>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</si>
  <si>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</si>
  <si>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</si>
  <si>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</si>
  <si>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</si>
  <si>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</si>
  <si>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</si>
  <si>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</si>
  <si>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</si>
  <si>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</si>
  <si>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</si>
  <si>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</si>
  <si>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</si>
  <si>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</si>
  <si>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</si>
  <si>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</si>
  <si>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</si>
  <si>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</si>
  <si>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</si>
  <si>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</si>
  <si>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</si>
  <si>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</si>
  <si>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</si>
  <si>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</si>
  <si>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</si>
  <si>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</si>
  <si>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</si>
  <si>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</si>
  <si>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</si>
  <si>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</si>
  <si>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</si>
  <si>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</si>
  <si>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</si>
  <si>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</si>
  <si>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</si>
  <si>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</si>
  <si>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</si>
  <si>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</si>
  <si>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</si>
  <si>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</si>
  <si>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</si>
  <si>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</si>
  <si>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</si>
  <si>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</si>
  <si>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</si>
  <si>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</si>
  <si>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</si>
  <si>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</si>
  <si>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</si>
  <si>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</si>
  <si>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</si>
  <si>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</si>
  <si>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</si>
  <si>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</si>
  <si>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</si>
  <si>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</si>
  <si>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</si>
  <si>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</si>
  <si>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</si>
  <si>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</si>
  <si>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</si>
  <si>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</si>
  <si>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</si>
  <si>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</si>
  <si>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</si>
  <si>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</si>
  <si>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</si>
  <si>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</si>
  <si>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</si>
  <si>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</si>
  <si>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</si>
  <si>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</si>
  <si>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</si>
  <si>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</si>
  <si>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</si>
  <si>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</si>
  <si>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</si>
  <si>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</si>
  <si>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</si>
  <si>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</si>
  <si>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</si>
  <si>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</si>
  <si>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</si>
  <si>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</si>
  <si>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</si>
  <si>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</si>
  <si>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</si>
  <si>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</si>
  <si>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</si>
  <si>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</si>
  <si>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</si>
  <si>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</si>
  <si>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</si>
  <si>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</si>
  <si>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</si>
  <si>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</si>
  <si>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</si>
  <si>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</si>
  <si>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</si>
  <si>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</si>
  <si>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</si>
  <si>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</si>
  <si>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</si>
  <si>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</si>
  <si>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</si>
  <si>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</si>
  <si>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</si>
  <si>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</si>
  <si>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</si>
  <si>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</si>
  <si>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</si>
  <si>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</si>
  <si>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</si>
  <si>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</si>
  <si>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</si>
  <si>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</si>
  <si>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</si>
  <si>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</si>
  <si>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</si>
  <si>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</si>
  <si>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</si>
  <si>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</si>
  <si>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</si>
  <si>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</si>
  <si>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</si>
  <si>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</si>
  <si>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</si>
  <si>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</si>
  <si>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</si>
  <si>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</si>
  <si>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</si>
  <si>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</si>
  <si>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</si>
  <si>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</si>
  <si>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</si>
  <si>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</si>
  <si>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</si>
  <si>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</si>
  <si>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</si>
  <si>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</si>
  <si>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</si>
  <si>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</si>
  <si>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</si>
  <si>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</si>
  <si>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</si>
  <si>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</si>
  <si>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</si>
  <si>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</si>
  <si>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</si>
  <si>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</si>
  <si>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</si>
  <si>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</si>
  <si>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</si>
  <si>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</si>
  <si>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</si>
  <si>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</si>
  <si>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</si>
  <si>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</si>
  <si>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</si>
  <si>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</si>
  <si>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</si>
  <si>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</si>
  <si>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</si>
  <si>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</si>
  <si>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</si>
  <si>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</si>
  <si>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</si>
  <si>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</si>
  <si>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</si>
  <si>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</si>
  <si>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</si>
  <si>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</si>
  <si>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</si>
  <si>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</si>
  <si>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</si>
  <si>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</si>
  <si>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</si>
  <si>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</si>
  <si>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</si>
  <si>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</si>
  <si>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</si>
  <si>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</si>
  <si>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</si>
  <si>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</si>
  <si>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</si>
  <si>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</si>
  <si>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</si>
  <si>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</si>
  <si>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</si>
  <si>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</si>
  <si>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</si>
  <si>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</si>
  <si>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</si>
  <si>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</si>
  <si>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</si>
  <si>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</si>
  <si>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</si>
  <si>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</si>
  <si>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</si>
  <si>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</si>
  <si>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</si>
  <si>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</si>
  <si>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</si>
  <si>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</si>
  <si>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</si>
  <si>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</si>
  <si>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</si>
  <si>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</si>
  <si>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</si>
  <si>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</si>
  <si>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</si>
  <si>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</si>
  <si>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</si>
  <si>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</si>
  <si>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</si>
  <si>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</si>
  <si>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</si>
  <si>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</si>
  <si>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</si>
  <si>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</si>
  <si>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</si>
  <si>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</si>
  <si>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</si>
  <si>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</si>
  <si>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</si>
  <si>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</si>
  <si>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</si>
  <si>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</si>
  <si>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</si>
  <si>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</si>
  <si>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</si>
  <si>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</si>
  <si>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</si>
  <si>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</si>
  <si>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</si>
  <si>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</si>
  <si>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</si>
  <si>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</si>
  <si>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</si>
  <si>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</si>
  <si>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</si>
  <si>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</si>
  <si>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</si>
  <si>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</si>
  <si>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</si>
  <si>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</si>
  <si>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</si>
  <si>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</si>
  <si>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</si>
  <si>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</si>
  <si>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</si>
  <si>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</si>
  <si>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</si>
  <si>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</si>
  <si>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</si>
  <si>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</si>
  <si>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</si>
  <si>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</si>
  <si>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</si>
  <si>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</si>
  <si>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</si>
  <si>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</si>
  <si>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</si>
  <si>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</si>
  <si>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</si>
  <si>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</si>
  <si>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</si>
  <si>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</si>
  <si>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</si>
  <si>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</si>
  <si>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</si>
  <si>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</si>
  <si>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</si>
  <si>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</si>
  <si>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</si>
  <si>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</si>
  <si>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</si>
  <si>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</si>
  <si>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</si>
  <si>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</si>
  <si>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</si>
  <si>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</si>
  <si>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</si>
  <si>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</si>
  <si>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</si>
  <si>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</si>
  <si>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</si>
  <si>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</si>
  <si>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</si>
  <si>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</si>
  <si>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</si>
  <si>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</si>
  <si>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</si>
  <si>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</si>
  <si>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</si>
  <si>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</si>
  <si>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</si>
  <si>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</si>
  <si>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</si>
  <si>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</si>
  <si>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</si>
  <si>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</si>
  <si>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</si>
  <si>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</si>
  <si>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</si>
  <si>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</si>
  <si>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</si>
  <si>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</si>
  <si>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</si>
  <si>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</si>
  <si>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</si>
  <si>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</si>
  <si>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</si>
  <si>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</si>
  <si>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</si>
  <si>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</si>
  <si>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</si>
  <si>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</si>
  <si>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</si>
  <si>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</si>
  <si>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</si>
  <si>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</si>
  <si>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</si>
  <si>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</si>
  <si>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</si>
  <si>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</si>
  <si>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</si>
  <si>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</si>
  <si>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</si>
  <si>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</si>
  <si>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</si>
  <si>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</si>
  <si>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</si>
  <si>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</si>
  <si>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</si>
  <si>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</si>
  <si>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</si>
  <si>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</si>
  <si>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</si>
  <si>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</si>
  <si>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</si>
  <si>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</si>
  <si>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</si>
  <si>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</si>
  <si>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</si>
  <si>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</si>
  <si>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</si>
  <si>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</si>
  <si>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</si>
  <si>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</si>
  <si>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</si>
  <si>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</si>
  <si>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</si>
  <si>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</si>
  <si>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</si>
  <si>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</si>
  <si>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</si>
  <si>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</si>
  <si>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</si>
  <si>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</si>
  <si>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</si>
  <si>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</si>
  <si>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</si>
  <si>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</si>
  <si>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</si>
  <si>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</si>
  <si>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</si>
  <si>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</si>
  <si>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</si>
  <si>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</si>
  <si>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</si>
  <si>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</si>
  <si>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</si>
  <si>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</si>
  <si>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</si>
  <si>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</si>
  <si>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</si>
  <si>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</si>
  <si>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</si>
  <si>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</si>
  <si>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</si>
  <si>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</si>
  <si>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</si>
  <si>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</si>
  <si>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</si>
  <si>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</si>
  <si>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</si>
  <si>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</si>
  <si>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</si>
  <si>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</si>
  <si>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</si>
  <si>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</si>
  <si>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</si>
  <si>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</si>
  <si>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</si>
  <si>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</si>
  <si>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</si>
  <si>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</si>
  <si>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</si>
  <si>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</si>
  <si>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</si>
  <si>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</si>
  <si>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</si>
  <si>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</si>
  <si>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</si>
  <si>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</si>
  <si>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</si>
  <si>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</si>
  <si>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</si>
  <si>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</si>
  <si>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</si>
  <si>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</si>
  <si>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</si>
  <si>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</si>
  <si>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</si>
  <si>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</si>
  <si>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</si>
  <si>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</si>
  <si>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</si>
  <si>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</si>
  <si>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</si>
  <si>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</si>
  <si>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</si>
  <si>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</si>
  <si>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</si>
  <si>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</si>
  <si>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</si>
  <si>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</si>
  <si>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</si>
  <si>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</si>
  <si>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</si>
  <si>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</si>
  <si>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</si>
  <si>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</si>
  <si>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</si>
  <si>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</si>
  <si>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</si>
  <si>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</si>
  <si>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</si>
  <si>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</si>
  <si>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</si>
  <si>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</si>
  <si>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</si>
  <si>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</si>
  <si>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</si>
  <si>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</si>
  <si>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</si>
  <si>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</si>
  <si>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</si>
  <si>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</si>
  <si>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</si>
  <si>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</si>
  <si>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</si>
  <si>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</si>
  <si>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</si>
  <si>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</si>
  <si>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</si>
  <si>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</si>
  <si>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</si>
  <si>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</si>
  <si>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</si>
  <si>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</si>
  <si>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</si>
  <si>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</si>
  <si>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</si>
  <si>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</si>
  <si>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</si>
  <si>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</si>
  <si>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</si>
  <si>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</si>
  <si>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</si>
  <si>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</si>
  <si>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</si>
  <si>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</si>
  <si>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</si>
  <si>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</si>
  <si>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</si>
  <si>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</si>
  <si>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</si>
  <si>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</si>
  <si>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</si>
  <si>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</si>
  <si>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</si>
  <si>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</si>
  <si>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</si>
  <si>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</si>
  <si>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</si>
  <si>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</si>
  <si>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</si>
  <si>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</si>
  <si>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</si>
  <si>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</si>
  <si>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</si>
  <si>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</si>
  <si>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</si>
  <si>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</si>
  <si>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</si>
  <si>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</si>
  <si>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</si>
  <si>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</si>
  <si>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</si>
  <si>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</si>
  <si>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</si>
  <si>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</si>
  <si>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</si>
  <si>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</si>
  <si>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</si>
  <si>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</si>
  <si>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</si>
  <si>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</si>
  <si>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</si>
  <si>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</si>
  <si>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</si>
  <si>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</si>
  <si>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</si>
  <si>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</si>
  <si>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</si>
  <si>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</si>
  <si>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</si>
  <si>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</si>
  <si>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</si>
  <si>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</si>
  <si>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</si>
  <si>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</si>
  <si>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</si>
  <si>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</si>
  <si>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</si>
  <si>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</si>
  <si>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</si>
  <si>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</si>
  <si>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</si>
  <si>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</si>
  <si>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</si>
  <si>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</si>
  <si>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</si>
  <si>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</si>
  <si>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</si>
  <si>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</si>
  <si>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</si>
  <si>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</si>
  <si>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</si>
  <si>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</si>
  <si>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</si>
  <si>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</si>
  <si>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</si>
  <si>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</si>
  <si>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</si>
  <si>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</si>
  <si>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</si>
  <si>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</si>
  <si>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</si>
  <si>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</si>
  <si>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</si>
  <si>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</si>
  <si>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</si>
  <si>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</si>
  <si>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</si>
  <si>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</si>
  <si>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</si>
  <si>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</si>
  <si>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</si>
  <si>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</si>
  <si>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</si>
  <si>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</si>
  <si>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</si>
  <si>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</si>
  <si>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</si>
  <si>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</si>
  <si>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</si>
  <si>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</si>
  <si>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</si>
  <si>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</si>
  <si>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</si>
  <si>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</si>
  <si>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</si>
  <si>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</si>
  <si>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</si>
  <si>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</si>
  <si>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</si>
  <si>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</si>
  <si>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</si>
  <si>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</si>
  <si>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</si>
  <si>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</si>
  <si>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</si>
  <si>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</si>
  <si>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</si>
  <si>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</si>
  <si>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</si>
  <si>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</si>
  <si>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</si>
  <si>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</si>
  <si>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</si>
  <si>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</si>
  <si>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</si>
  <si>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</si>
  <si>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</si>
  <si>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</si>
  <si>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</si>
  <si>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</si>
  <si>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</si>
  <si>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</si>
  <si>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</si>
  <si>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</si>
  <si>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</si>
  <si>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</si>
  <si>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</si>
  <si>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</si>
  <si>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</si>
  <si>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</si>
  <si>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</si>
  <si>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</si>
  <si>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</si>
  <si>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</si>
  <si>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</si>
  <si>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</si>
  <si>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</si>
  <si>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</si>
  <si>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</si>
  <si>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</si>
  <si>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</si>
  <si>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</si>
  <si>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</si>
  <si>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</si>
  <si>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</si>
  <si>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</si>
  <si>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</si>
  <si>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</si>
  <si>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</si>
  <si>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</si>
  <si>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</si>
  <si>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</si>
  <si>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</si>
  <si>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</si>
  <si>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</si>
  <si>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</si>
  <si>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</si>
  <si>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</si>
  <si>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</si>
  <si>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</si>
  <si>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</si>
  <si>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</si>
  <si>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</si>
  <si>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</si>
  <si>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</si>
  <si>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</si>
  <si>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</si>
  <si>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</si>
  <si>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</si>
  <si>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</si>
  <si>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</si>
  <si>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</si>
  <si>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</si>
  <si>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</si>
  <si>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</si>
  <si>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</si>
  <si>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</si>
  <si>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</si>
  <si>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</si>
  <si>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</si>
  <si>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</si>
  <si>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</si>
  <si>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</si>
  <si>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</si>
  <si>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</si>
  <si>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</si>
  <si>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</si>
  <si>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</si>
  <si>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</si>
  <si>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</si>
  <si>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</si>
  <si>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</si>
  <si>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</si>
  <si>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</si>
  <si>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</si>
  <si>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</si>
  <si>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</si>
  <si>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</si>
  <si>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</si>
  <si>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</si>
  <si>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</si>
  <si>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</si>
  <si>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</si>
  <si>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</si>
  <si>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</si>
  <si>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</si>
  <si>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</si>
  <si>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</si>
  <si>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</si>
  <si>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</si>
  <si>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</si>
  <si>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</si>
  <si>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</si>
  <si>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</si>
  <si>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</si>
  <si>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</si>
  <si>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</si>
  <si>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</si>
  <si>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</si>
  <si>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</si>
  <si>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</si>
  <si>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</si>
  <si>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</si>
  <si>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</si>
  <si>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</si>
  <si>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</si>
  <si>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</si>
  <si>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</si>
  <si>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</si>
  <si>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</si>
  <si>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</si>
  <si>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</si>
  <si>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</si>
  <si>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</si>
  <si>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</si>
  <si>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</si>
  <si>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</si>
  <si>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</si>
  <si>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</si>
  <si>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</si>
  <si>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</si>
  <si>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</si>
  <si>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</si>
  <si>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</si>
  <si>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</si>
  <si>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</si>
  <si>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</si>
  <si>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</si>
  <si>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</si>
  <si>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</si>
  <si>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</si>
  <si>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</si>
  <si>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</si>
  <si>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</si>
  <si>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</si>
  <si>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</si>
  <si>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</si>
  <si>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</si>
  <si>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</si>
  <si>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</si>
  <si>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</si>
  <si>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</si>
  <si>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</si>
  <si>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</si>
  <si>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</si>
  <si>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</si>
  <si>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</si>
  <si>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</si>
  <si>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</si>
  <si>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</si>
  <si>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</si>
  <si>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</si>
  <si>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</si>
  <si>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</si>
  <si>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</si>
  <si>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</si>
  <si>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</si>
  <si>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</si>
  <si>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</si>
  <si>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</si>
  <si>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</si>
  <si>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</si>
  <si>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</si>
  <si>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</si>
  <si>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</si>
  <si>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</si>
  <si>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</si>
  <si>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</si>
  <si>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</si>
  <si>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</si>
  <si>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</si>
  <si>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</si>
  <si>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</si>
  <si>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</si>
  <si>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</si>
  <si>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</si>
  <si>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</si>
  <si>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</si>
  <si>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</si>
  <si>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</si>
  <si>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</si>
  <si>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</si>
  <si>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</si>
  <si>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</si>
  <si>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</si>
  <si>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</si>
  <si>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</si>
  <si>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</si>
  <si>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</si>
  <si>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</si>
  <si>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</si>
  <si>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</si>
  <si>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</si>
  <si>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</si>
  <si>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</si>
  <si>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</si>
  <si>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</si>
  <si>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</si>
  <si>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</si>
  <si>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</si>
  <si>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</si>
  <si>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</si>
  <si>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</si>
  <si>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</si>
  <si>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</si>
  <si>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</si>
  <si>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</si>
  <si>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</si>
  <si>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</si>
  <si>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</si>
  <si>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</si>
  <si>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</si>
  <si>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</si>
  <si>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</si>
  <si>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</si>
  <si>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</si>
  <si>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</si>
  <si>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</si>
  <si>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</si>
  <si>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</si>
  <si>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</si>
  <si>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</si>
  <si>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</si>
  <si>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</si>
  <si>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</si>
  <si>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</si>
  <si>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</si>
  <si>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</si>
  <si>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</si>
  <si>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</si>
  <si>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</si>
  <si>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</si>
  <si>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</si>
  <si>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</si>
  <si>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</si>
  <si>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</si>
  <si>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</si>
  <si>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</si>
  <si>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</si>
  <si>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</si>
  <si>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</si>
  <si>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</si>
  <si>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</si>
  <si>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</si>
  <si>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</si>
  <si>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</si>
  <si>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</si>
  <si>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</si>
  <si>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</si>
  <si>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</si>
  <si>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</si>
  <si>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</si>
  <si>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</si>
  <si>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</si>
  <si>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</si>
  <si>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</si>
  <si>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</si>
  <si>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</si>
  <si>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</si>
  <si>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</si>
  <si>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</si>
  <si>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</si>
  <si>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</si>
  <si>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</si>
  <si>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</si>
  <si>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</si>
  <si>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</si>
  <si>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</si>
  <si>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</si>
  <si>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</si>
  <si>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</si>
  <si>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</si>
  <si>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</si>
  <si>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</si>
  <si>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</si>
  <si>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</si>
  <si>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</si>
  <si>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</si>
  <si>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</si>
  <si>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</si>
  <si>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</si>
  <si>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</si>
  <si>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</si>
  <si>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</si>
  <si>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</si>
  <si>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</si>
  <si>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</si>
  <si>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</si>
  <si>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</si>
  <si>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</si>
  <si>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</si>
  <si>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</si>
  <si>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</si>
  <si>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</si>
  <si>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</si>
  <si>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</si>
  <si>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</si>
  <si>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</si>
  <si>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</si>
  <si>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</si>
  <si>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</si>
  <si>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</si>
  <si>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</si>
  <si>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</si>
  <si>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</si>
  <si>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</si>
  <si>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</si>
  <si>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</si>
  <si>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</si>
  <si>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</si>
  <si>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</si>
  <si>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</si>
  <si>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</si>
  <si>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</si>
  <si>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</si>
  <si>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</si>
  <si>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</si>
  <si>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</si>
  <si>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</si>
  <si>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</si>
  <si>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</si>
  <si>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</si>
  <si>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</si>
  <si>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</si>
  <si>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</si>
  <si>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</si>
  <si>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</si>
  <si>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</si>
  <si>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</si>
  <si>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</si>
  <si>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</si>
  <si>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</si>
  <si>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</si>
  <si>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</si>
  <si>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</si>
  <si>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</si>
  <si>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</si>
  <si>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</si>
  <si>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</si>
  <si>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</si>
  <si>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</si>
  <si>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</si>
  <si>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</si>
  <si>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</si>
  <si>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</si>
  <si>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</si>
  <si>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</si>
  <si>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</si>
  <si>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</si>
  <si>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</si>
  <si>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</si>
  <si>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</si>
  <si>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</si>
  <si>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</si>
  <si>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</si>
  <si>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</si>
  <si>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</si>
  <si>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</si>
  <si>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</si>
  <si>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</si>
  <si>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</si>
  <si>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</si>
  <si>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</si>
  <si>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</si>
  <si>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</si>
  <si>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</si>
  <si>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</si>
  <si>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</si>
  <si>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</si>
  <si>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</si>
  <si>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</si>
  <si>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</si>
  <si>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</si>
  <si>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</si>
  <si>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</si>
  <si>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</si>
  <si>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</si>
  <si>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</si>
  <si>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</si>
  <si>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</si>
  <si>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</si>
  <si>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</si>
  <si>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</si>
  <si>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</si>
  <si>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</si>
  <si>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</si>
  <si>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</si>
  <si>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</si>
  <si>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</si>
  <si>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</si>
  <si>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</si>
  <si>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</si>
  <si>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</si>
  <si>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</si>
  <si>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</si>
  <si>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</si>
  <si>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</si>
  <si>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</si>
  <si>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</si>
  <si>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</si>
  <si>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</si>
  <si>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</si>
  <si>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</si>
  <si>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</si>
  <si>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</si>
  <si>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</si>
  <si>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</si>
  <si>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</si>
  <si>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</si>
  <si>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</si>
  <si>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</si>
  <si>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</si>
  <si>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</si>
  <si>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</si>
  <si>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</si>
  <si>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</si>
  <si>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</si>
  <si>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</si>
  <si>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</si>
  <si>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</si>
  <si>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</si>
  <si>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</si>
  <si>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</si>
  <si>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</si>
  <si>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</si>
  <si>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</si>
  <si>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</si>
  <si>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</si>
  <si>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</si>
  <si>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</si>
  <si>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</si>
  <si>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</si>
  <si>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</si>
  <si>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</si>
  <si>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</si>
  <si>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</si>
  <si>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</si>
  <si>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</si>
  <si>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</si>
  <si>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</si>
  <si>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</si>
  <si>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</si>
  <si>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</si>
  <si>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</si>
  <si>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</si>
  <si>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</si>
  <si>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</si>
  <si>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</si>
  <si>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</si>
  <si>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</si>
  <si>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</si>
  <si>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</si>
  <si>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</si>
  <si>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</si>
  <si>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</si>
  <si>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</si>
  <si>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</si>
  <si>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</si>
  <si>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</si>
  <si>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</si>
  <si>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</si>
  <si>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</si>
  <si>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</si>
  <si>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</si>
  <si>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</si>
  <si>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</si>
  <si>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</si>
  <si>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</si>
  <si>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</si>
  <si>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</si>
  <si>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</si>
  <si>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</si>
  <si>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</si>
  <si>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</si>
  <si>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</si>
  <si>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</si>
  <si>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</si>
  <si>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</si>
  <si>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</si>
  <si>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</si>
  <si>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</si>
  <si>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</si>
  <si>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</si>
  <si>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</si>
  <si>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</si>
  <si>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</si>
  <si>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</si>
  <si>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</si>
  <si>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</si>
  <si>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</si>
  <si>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</si>
  <si>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</si>
  <si>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</si>
  <si>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</si>
  <si>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</si>
  <si>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</si>
  <si>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</si>
  <si>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</si>
  <si>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</si>
  <si>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</si>
  <si>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</si>
  <si>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</si>
  <si>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</si>
  <si>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</si>
  <si>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</si>
  <si>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</si>
  <si>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</si>
  <si>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</si>
  <si>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</si>
  <si>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</si>
  <si>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</si>
  <si>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</si>
  <si>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</si>
  <si>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</si>
  <si>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</si>
  <si>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</si>
  <si>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</si>
  <si>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</si>
  <si>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</si>
  <si>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</si>
  <si>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</si>
  <si>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</si>
  <si>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</si>
  <si>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</si>
  <si>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</si>
  <si>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</si>
  <si>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</si>
  <si>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</si>
  <si>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</si>
  <si>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</si>
  <si>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</si>
  <si>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</si>
  <si>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</si>
  <si>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</si>
  <si>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</si>
  <si>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</si>
  <si>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</si>
  <si>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</si>
  <si>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</si>
  <si>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</si>
  <si>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</si>
  <si>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</si>
  <si>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</si>
  <si>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</si>
  <si>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</si>
  <si>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</si>
  <si>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</si>
  <si>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</si>
  <si>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</si>
  <si>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</si>
  <si>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</si>
  <si>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</si>
  <si>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</si>
  <si>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</si>
  <si>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</si>
  <si>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</si>
  <si>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</si>
  <si>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</si>
  <si>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</si>
  <si>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</si>
  <si>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</si>
  <si>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</si>
  <si>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</si>
  <si>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</si>
  <si>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</si>
  <si>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</si>
  <si>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</si>
  <si>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</si>
  <si>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</si>
  <si>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</si>
  <si>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</si>
  <si>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</si>
  <si>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</si>
  <si>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</si>
  <si>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</si>
  <si>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</si>
  <si>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</si>
  <si>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</si>
  <si>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</si>
  <si>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</si>
  <si>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</si>
  <si>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</si>
  <si>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</si>
  <si>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</si>
  <si>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</si>
  <si>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</si>
  <si>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</si>
  <si>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</si>
  <si>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</si>
  <si>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</si>
  <si>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</si>
  <si>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</si>
  <si>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</si>
  <si>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</si>
  <si>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</si>
  <si>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</si>
  <si>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</si>
  <si>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</si>
  <si>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</si>
  <si>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</si>
  <si>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</si>
  <si>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</si>
  <si>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</si>
  <si>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</si>
  <si>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</si>
  <si>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</si>
  <si>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</si>
  <si>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</si>
  <si>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</si>
  <si>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</si>
  <si>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</si>
  <si>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</si>
  <si>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</si>
  <si>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</si>
  <si>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</si>
  <si>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</si>
  <si>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</si>
  <si>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</si>
  <si>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</si>
  <si>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</si>
  <si>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</si>
  <si>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</si>
  <si>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</si>
  <si>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</si>
  <si>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</si>
  <si>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</si>
  <si>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</si>
  <si>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</si>
  <si>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</si>
  <si>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</si>
  <si>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</si>
  <si>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</si>
  <si>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</si>
  <si>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</si>
  <si>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</si>
  <si>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</si>
  <si>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</si>
  <si>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</si>
  <si>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</si>
  <si>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</si>
  <si>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</si>
  <si>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</si>
  <si>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</si>
  <si>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</si>
  <si>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</si>
  <si>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</si>
  <si>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</si>
  <si>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</si>
  <si>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</si>
  <si>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</si>
  <si>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</si>
  <si>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</si>
  <si>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</si>
  <si>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</si>
  <si>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</si>
  <si>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</si>
  <si>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</si>
  <si>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</si>
  <si>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</si>
  <si>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</si>
  <si>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</si>
  <si>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</si>
  <si>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</si>
  <si>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</si>
  <si>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</si>
  <si>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</si>
  <si>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</si>
  <si>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</si>
  <si>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</si>
  <si>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</si>
  <si>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</si>
  <si>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</si>
  <si>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</si>
  <si>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</si>
  <si>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</si>
  <si>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</si>
  <si>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</si>
  <si>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</si>
  <si>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</si>
  <si>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</si>
  <si>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</si>
  <si>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</si>
  <si>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</si>
  <si>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</si>
  <si>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</si>
  <si>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</si>
  <si>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</si>
  <si>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</si>
  <si>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</si>
  <si>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</si>
  <si>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</si>
  <si>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</si>
  <si>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</si>
  <si>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</si>
  <si>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</si>
  <si>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</si>
  <si>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</si>
  <si>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</si>
  <si>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</si>
  <si>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</si>
  <si>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</si>
  <si>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</si>
  <si>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</si>
  <si>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</si>
  <si>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</si>
  <si>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</si>
  <si>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</si>
  <si>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</si>
  <si>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</si>
  <si>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</si>
  <si>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</si>
  <si>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</si>
  <si>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</si>
  <si>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</si>
  <si>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</si>
  <si>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</si>
  <si>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</si>
  <si>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</si>
  <si>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</si>
  <si>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</si>
  <si>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</si>
  <si>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</si>
  <si>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</si>
  <si>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</si>
  <si>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</si>
  <si>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</si>
  <si>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</si>
  <si>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</si>
  <si>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</si>
  <si>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</si>
  <si>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</si>
  <si>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</si>
  <si>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</si>
  <si>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</si>
  <si>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</si>
  <si>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</si>
  <si>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</si>
  <si>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</si>
  <si>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</si>
  <si>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</si>
  <si>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</si>
  <si>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</si>
  <si>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</si>
  <si>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</si>
  <si>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</si>
  <si>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</si>
  <si>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</si>
  <si>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</si>
  <si>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</si>
  <si>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</si>
  <si>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</si>
  <si>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</si>
  <si>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</si>
  <si>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</si>
  <si>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</si>
  <si>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</si>
  <si>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</si>
  <si>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</si>
  <si>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</si>
  <si>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</si>
  <si>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</si>
  <si>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</si>
  <si>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</si>
  <si>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</si>
  <si>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</si>
  <si>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</si>
  <si>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</si>
  <si>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</si>
  <si>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</si>
  <si>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</si>
  <si>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</si>
  <si>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</si>
  <si>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</si>
  <si>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</si>
  <si>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</si>
  <si>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</si>
  <si>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</si>
  <si>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</si>
  <si>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</si>
  <si>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</si>
  <si>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</si>
  <si>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</si>
  <si>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</si>
  <si>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</si>
  <si>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</si>
  <si>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</si>
  <si>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</si>
  <si>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</si>
  <si>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</si>
  <si>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</si>
  <si>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</si>
  <si>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</si>
  <si>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</si>
  <si>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</si>
  <si>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</si>
  <si>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</si>
  <si>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</si>
  <si>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</si>
  <si>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</si>
  <si>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</si>
  <si>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</si>
  <si>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</si>
  <si>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</si>
  <si>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</si>
  <si>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</si>
  <si>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</si>
  <si>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</si>
  <si>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</si>
  <si>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</si>
  <si>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</si>
  <si>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</si>
  <si>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</si>
  <si>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</si>
  <si>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</si>
  <si>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</si>
  <si>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</si>
  <si>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</si>
  <si>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</si>
  <si>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</si>
  <si>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</si>
  <si>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</si>
  <si>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</si>
  <si>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</si>
  <si>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</si>
  <si>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</si>
  <si>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</si>
  <si>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</si>
  <si>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</si>
  <si>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</si>
  <si>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</si>
  <si>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</si>
  <si>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</si>
  <si>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</si>
  <si>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</si>
  <si>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</si>
  <si>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</si>
  <si>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</si>
  <si>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</si>
  <si>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</si>
  <si>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</si>
  <si>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</si>
  <si>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</si>
  <si>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</si>
  <si>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</si>
  <si>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</si>
  <si>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</si>
  <si>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</si>
  <si>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</si>
  <si>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</si>
  <si>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</si>
  <si>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</si>
  <si>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</si>
  <si>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</si>
  <si>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</si>
  <si>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</si>
  <si>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</si>
  <si>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</si>
  <si>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</si>
  <si>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</si>
  <si>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</si>
  <si>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</si>
  <si>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</si>
  <si>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</si>
  <si>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</si>
  <si>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</si>
  <si>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</si>
  <si>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</si>
  <si>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</si>
  <si>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</si>
  <si>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</si>
  <si>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</si>
  <si>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</si>
  <si>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</si>
  <si>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</si>
  <si>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</si>
  <si>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</si>
  <si>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</si>
  <si>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</si>
  <si>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</si>
  <si>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</si>
  <si>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</si>
  <si>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</si>
  <si>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</si>
  <si>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</si>
  <si>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</si>
  <si>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</si>
  <si>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</si>
  <si>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</si>
  <si>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</si>
  <si>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</si>
  <si>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</si>
  <si>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</si>
  <si>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</si>
  <si>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</si>
  <si>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</si>
  <si>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</si>
  <si>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</si>
  <si>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</si>
  <si>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</si>
  <si>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</si>
  <si>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</si>
  <si>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</si>
  <si>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</si>
  <si>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</si>
  <si>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</si>
  <si>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</si>
  <si>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</si>
  <si>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</si>
  <si>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</si>
  <si>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</si>
  <si>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</si>
  <si>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</si>
  <si>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</si>
  <si>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</si>
  <si>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</si>
  <si>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</si>
  <si>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</si>
  <si>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</si>
  <si>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</si>
  <si>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</si>
  <si>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</si>
  <si>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</si>
  <si>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</si>
  <si>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</si>
  <si>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</si>
  <si>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</si>
  <si>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</si>
  <si>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</si>
  <si>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</si>
  <si>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</si>
  <si>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</si>
  <si>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</si>
  <si>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</si>
  <si>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</si>
  <si>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</si>
  <si>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</si>
  <si>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</si>
  <si>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</si>
  <si>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</si>
  <si>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</si>
  <si>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</si>
  <si>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</si>
  <si>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</si>
  <si>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</si>
  <si>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</si>
  <si>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</si>
  <si>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</si>
  <si>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</si>
  <si>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</si>
  <si>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</si>
  <si>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</si>
  <si>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</si>
  <si>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</si>
  <si>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</si>
  <si>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</si>
  <si>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</si>
  <si>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</si>
  <si>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</si>
  <si>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</si>
  <si>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</si>
  <si>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</si>
  <si>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</si>
  <si>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</si>
  <si>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</si>
  <si>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</si>
  <si>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</si>
  <si>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</si>
  <si>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</si>
  <si>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</si>
  <si>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</si>
  <si>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</si>
  <si>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</si>
  <si>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</si>
  <si>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</si>
  <si>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</si>
  <si>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</si>
  <si>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</si>
  <si>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</si>
  <si>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</si>
  <si>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</si>
  <si>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</si>
  <si>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</si>
  <si>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</si>
  <si>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</si>
  <si>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</si>
  <si>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</si>
  <si>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</si>
  <si>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</si>
  <si>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</si>
  <si>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</si>
  <si>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</si>
  <si>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</si>
  <si>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</si>
  <si>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</si>
  <si>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</si>
  <si>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</si>
  <si>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</si>
  <si>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</si>
  <si>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</si>
  <si>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</si>
  <si>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</si>
  <si>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</si>
  <si>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</si>
  <si>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</si>
  <si>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</si>
  <si>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</si>
  <si>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</si>
  <si>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</si>
  <si>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</si>
  <si>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</si>
  <si>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</si>
  <si>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</si>
  <si>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</si>
  <si>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</si>
  <si>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</si>
  <si>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</si>
  <si>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</si>
  <si>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</si>
  <si>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</si>
  <si>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</si>
  <si>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</si>
  <si>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</si>
  <si>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</si>
  <si>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</si>
  <si>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</si>
  <si>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</si>
  <si>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</si>
  <si>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</si>
  <si>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</si>
  <si>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</si>
  <si>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</si>
  <si>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</si>
  <si>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</si>
  <si>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</si>
  <si>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</si>
  <si>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</si>
  <si>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</si>
  <si>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</si>
  <si>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</si>
  <si>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</si>
  <si>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</si>
  <si>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</si>
  <si>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</si>
  <si>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</si>
  <si>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</si>
  <si>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</si>
  <si>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</si>
  <si>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</si>
  <si>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</si>
  <si>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</si>
  <si>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</si>
  <si>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</si>
  <si>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</si>
  <si>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</si>
  <si>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</si>
  <si>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</si>
  <si>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</si>
  <si>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</si>
  <si>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</si>
  <si>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</si>
  <si>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</si>
  <si>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</si>
  <si>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</si>
  <si>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</si>
  <si>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</si>
  <si>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</si>
  <si>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</si>
  <si>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</si>
  <si>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</si>
  <si>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</si>
  <si>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</si>
  <si>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</si>
  <si>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</si>
  <si>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</si>
  <si>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</si>
  <si>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</si>
  <si>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</si>
  <si>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</si>
  <si>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</si>
  <si>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</si>
  <si>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</si>
  <si>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</si>
  <si>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</si>
  <si>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</si>
  <si>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</si>
  <si>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</si>
  <si>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</si>
  <si>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</si>
  <si>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</si>
  <si>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</si>
  <si>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</si>
  <si>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</si>
  <si>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</si>
  <si>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</si>
  <si>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</si>
  <si>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</si>
  <si>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</si>
  <si>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</si>
  <si>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</si>
  <si>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</si>
  <si>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</si>
  <si>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</si>
  <si>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</si>
  <si>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</si>
  <si>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</si>
  <si>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</si>
  <si>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</si>
  <si>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</si>
  <si>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</si>
  <si>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</si>
  <si>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</si>
  <si>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</si>
  <si>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</si>
  <si>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</si>
  <si>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</si>
  <si>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</si>
  <si>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</si>
  <si>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</si>
  <si>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</si>
  <si>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</si>
  <si>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</si>
  <si>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</si>
  <si>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</si>
  <si>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</si>
  <si>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</si>
  <si>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</si>
  <si>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</si>
  <si>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</si>
  <si>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</si>
  <si>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</si>
  <si>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</si>
  <si>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</si>
  <si>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</si>
  <si>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</si>
  <si>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</si>
  <si>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</si>
  <si>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</si>
  <si>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</si>
  <si>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</si>
  <si>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</si>
  <si>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</si>
  <si>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</si>
  <si>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</si>
  <si>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</si>
  <si>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</si>
  <si>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</si>
  <si>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</si>
  <si>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</si>
  <si>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</si>
  <si>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</si>
  <si>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</si>
  <si>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</si>
  <si>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</si>
  <si>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</si>
  <si>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</si>
  <si>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</si>
  <si>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</si>
  <si>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</si>
  <si>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</si>
  <si>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</si>
  <si>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</si>
  <si>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</si>
  <si>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</si>
  <si>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</si>
  <si>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</si>
  <si>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</si>
  <si>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</si>
  <si>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</si>
  <si>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</si>
  <si>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</si>
  <si>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</si>
  <si>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</si>
  <si>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</si>
  <si>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</si>
  <si>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</si>
  <si>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</si>
  <si>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</si>
  <si>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</si>
  <si>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</si>
  <si>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</si>
  <si>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</si>
  <si>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</si>
  <si>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</si>
  <si>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</si>
  <si>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</si>
  <si>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</si>
  <si>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</si>
  <si>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</si>
  <si>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</si>
  <si>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</si>
  <si>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</si>
  <si>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</si>
  <si>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</si>
  <si>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</si>
  <si>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</si>
  <si>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</si>
  <si>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</si>
  <si>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</si>
  <si>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</si>
  <si>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</si>
  <si>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</si>
  <si>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</si>
  <si>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</si>
  <si>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</si>
  <si>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</si>
  <si>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</si>
  <si>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</si>
  <si>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</si>
  <si>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</si>
  <si>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</si>
  <si>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</si>
  <si>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</si>
  <si>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</si>
  <si>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</si>
  <si>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</si>
  <si>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</si>
  <si>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</si>
  <si>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</si>
  <si>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</si>
  <si>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</si>
  <si>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</si>
  <si>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</si>
  <si>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</si>
  <si>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</si>
  <si>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</si>
  <si>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</si>
  <si>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</si>
  <si>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</si>
  <si>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</si>
  <si>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</si>
  <si>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</si>
  <si>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</si>
  <si>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</si>
  <si>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</si>
  <si>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</si>
  <si>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</si>
  <si>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</si>
  <si>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</si>
  <si>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</si>
  <si>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</si>
  <si>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</si>
  <si>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</si>
  <si>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</si>
  <si>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</si>
  <si>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</si>
  <si>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</si>
  <si>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</si>
  <si>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</si>
  <si>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</si>
  <si>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</si>
  <si>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</si>
  <si>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</si>
  <si>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</si>
  <si>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</si>
  <si>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</si>
  <si>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</si>
  <si>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</si>
  <si>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</si>
  <si>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</si>
  <si>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</si>
  <si>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</si>
  <si>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</si>
  <si>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</si>
  <si>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</si>
  <si>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</si>
  <si>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</si>
  <si>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</si>
  <si>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</si>
  <si>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</si>
  <si>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</si>
  <si>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</si>
  <si>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</si>
  <si>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</si>
  <si>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</si>
  <si>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</si>
  <si>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</si>
  <si>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</si>
  <si>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</si>
  <si>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</si>
  <si>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</si>
  <si>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</si>
  <si>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</si>
  <si>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</si>
  <si>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</si>
  <si>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</si>
  <si>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</si>
  <si>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</si>
  <si>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</si>
  <si>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</si>
  <si>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</si>
  <si>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</si>
  <si>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</si>
  <si>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</si>
  <si>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</si>
  <si>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</si>
  <si>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</si>
  <si>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</si>
  <si>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</si>
  <si>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</si>
  <si>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</si>
  <si>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</si>
  <si>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</si>
  <si>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</si>
  <si>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</si>
  <si>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</si>
  <si>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</si>
  <si>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</si>
  <si>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</si>
  <si>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</si>
  <si>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</si>
  <si>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</si>
  <si>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</si>
  <si>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</si>
  <si>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</si>
  <si>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</si>
  <si>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</si>
  <si>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</si>
  <si>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</si>
  <si>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</si>
  <si>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</si>
  <si>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</si>
  <si>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</si>
  <si>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</si>
  <si>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</si>
  <si>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</si>
  <si>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</si>
  <si>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</si>
  <si>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</si>
  <si>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</si>
  <si>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</si>
  <si>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</si>
  <si>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</si>
  <si>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</si>
  <si>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</si>
  <si>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</si>
  <si>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</si>
  <si>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</si>
  <si>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</si>
  <si>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</si>
  <si>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</si>
  <si>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</si>
  <si>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</si>
  <si>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</si>
  <si>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</si>
  <si>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</si>
  <si>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</si>
  <si>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</si>
  <si>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</si>
  <si>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</si>
  <si>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</si>
  <si>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</si>
  <si>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</si>
  <si>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</si>
  <si>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</si>
  <si>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</si>
  <si>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</si>
  <si>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</si>
  <si>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</si>
  <si>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</si>
  <si>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</si>
  <si>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</si>
  <si>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</si>
  <si>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</si>
  <si>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</si>
  <si>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</si>
  <si>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</si>
  <si>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</si>
  <si>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</si>
  <si>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</si>
  <si>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</si>
  <si>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</si>
  <si>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</si>
  <si>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</si>
  <si>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</si>
  <si>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</si>
  <si>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</si>
  <si>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</si>
  <si>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</si>
  <si>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</si>
  <si>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</si>
  <si>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</si>
  <si>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</si>
  <si>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</si>
  <si>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</si>
  <si>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</si>
  <si>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</si>
  <si>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</si>
  <si>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</si>
  <si>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</si>
  <si>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</si>
  <si>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</si>
  <si>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</si>
  <si>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</si>
  <si>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</si>
  <si>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</si>
  <si>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</si>
  <si>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</si>
  <si>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</si>
  <si>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</si>
  <si>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</si>
  <si>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</si>
  <si>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</si>
  <si>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</si>
  <si>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</si>
  <si>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</si>
  <si>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</si>
  <si>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</si>
  <si>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</si>
  <si>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</si>
  <si>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</si>
  <si>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</si>
  <si>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</si>
  <si>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</si>
  <si>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</si>
  <si>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</si>
  <si>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</si>
  <si>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</si>
  <si>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</si>
  <si>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</si>
  <si>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</si>
  <si>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</si>
  <si>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</si>
  <si>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</si>
  <si>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</si>
  <si>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</si>
  <si>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</si>
  <si>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</si>
  <si>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</si>
  <si>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</si>
  <si>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</si>
  <si>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</si>
  <si>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</si>
  <si>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</si>
  <si>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</si>
  <si>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</si>
  <si>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</si>
  <si>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</si>
  <si>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</si>
  <si>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</si>
  <si>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</si>
  <si>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</si>
  <si>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</si>
  <si>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</si>
  <si>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</si>
  <si>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</si>
  <si>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</si>
  <si>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</si>
  <si>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</si>
  <si>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</si>
  <si>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</si>
  <si>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</si>
  <si>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</si>
  <si>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</si>
  <si>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</si>
  <si>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</si>
  <si>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</si>
  <si>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</si>
  <si>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</si>
  <si>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</si>
  <si>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</si>
  <si>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</si>
  <si>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</si>
  <si>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</si>
  <si>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</si>
  <si>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</si>
  <si>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</si>
  <si>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</si>
  <si>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</si>
  <si>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</si>
  <si>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</si>
  <si>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</si>
  <si>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</si>
  <si>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</si>
  <si>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</si>
  <si>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</si>
  <si>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</si>
  <si>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</si>
  <si>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</si>
  <si>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</si>
  <si>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</si>
  <si>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</si>
  <si>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</si>
  <si>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</si>
  <si>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</si>
  <si>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</si>
  <si>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</si>
  <si>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</si>
  <si>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</si>
  <si>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</si>
  <si>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</si>
  <si>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</si>
  <si>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</si>
  <si>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</si>
  <si>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</si>
  <si>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</si>
  <si>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</si>
  <si>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</si>
  <si>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</si>
  <si>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</si>
  <si>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</si>
  <si>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</si>
  <si>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</si>
  <si>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</si>
  <si>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</si>
  <si>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</si>
  <si>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</si>
  <si>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</si>
  <si>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</si>
  <si>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</si>
  <si>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</si>
  <si>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</si>
  <si>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</si>
  <si>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</si>
  <si>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</si>
  <si>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</si>
  <si>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</si>
  <si>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</si>
  <si>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</si>
  <si>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</si>
  <si>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</si>
  <si>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</si>
  <si>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</si>
  <si>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</si>
  <si>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</si>
  <si>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</si>
  <si>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</si>
  <si>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</si>
  <si>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</si>
  <si>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</si>
  <si>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</si>
  <si>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</si>
  <si>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</si>
  <si>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</si>
  <si>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</si>
  <si>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</si>
  <si>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</si>
  <si>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</si>
  <si>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</si>
  <si>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</si>
  <si>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</si>
  <si>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</si>
  <si>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</si>
  <si>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</si>
  <si>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</si>
  <si>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</si>
  <si>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</si>
  <si>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</si>
  <si>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</si>
  <si>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</si>
  <si>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</si>
  <si>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</si>
  <si>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</si>
  <si>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</si>
  <si>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</si>
  <si>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</si>
  <si>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</si>
  <si>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</si>
  <si>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</si>
  <si>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</si>
  <si>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</si>
  <si>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</si>
  <si>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</si>
  <si>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</si>
  <si>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</si>
  <si>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</si>
  <si>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</si>
  <si>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</si>
  <si>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</si>
  <si>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</si>
  <si>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</si>
  <si>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</si>
  <si>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</si>
  <si>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</si>
  <si>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</si>
  <si>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</si>
  <si>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</si>
  <si>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</si>
  <si>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</si>
  <si>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</si>
  <si>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</si>
  <si>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</si>
  <si>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</si>
  <si>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</si>
  <si>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</si>
  <si>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</si>
  <si>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</si>
  <si>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</si>
  <si>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</si>
  <si>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</si>
  <si>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</si>
  <si>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</si>
  <si>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</si>
  <si>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</si>
  <si>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</si>
  <si>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</si>
  <si>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</si>
  <si>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</si>
  <si>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</si>
  <si>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</si>
  <si>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</si>
  <si>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</si>
  <si>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</si>
  <si>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</si>
  <si>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</si>
  <si>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</si>
  <si>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</si>
  <si>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</si>
  <si>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</si>
  <si>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</si>
  <si>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</si>
  <si>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</si>
  <si>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</si>
  <si>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</si>
  <si>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</si>
  <si>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</si>
  <si>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</si>
  <si>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</si>
  <si>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</si>
  <si>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</si>
  <si>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</si>
  <si>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</si>
  <si>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</si>
  <si>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</si>
  <si>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</si>
  <si>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</si>
  <si>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</si>
  <si>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</si>
  <si>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</si>
  <si>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</si>
  <si>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</si>
  <si>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</si>
  <si>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</si>
  <si>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</si>
  <si>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</si>
  <si>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</si>
  <si>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</si>
  <si>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</si>
  <si>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</si>
  <si>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</si>
  <si>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</si>
  <si>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</si>
  <si>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</si>
  <si>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</si>
  <si>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</si>
  <si>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</si>
  <si>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</si>
  <si>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</si>
  <si>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</si>
  <si>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</si>
  <si>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</si>
  <si>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</si>
  <si>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</si>
  <si>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</si>
  <si>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</si>
  <si>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</si>
  <si>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</si>
  <si>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</si>
  <si>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</si>
  <si>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</si>
  <si>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</si>
  <si>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</si>
  <si>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</si>
  <si>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</si>
  <si>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</si>
  <si>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</si>
  <si>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</si>
  <si>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</si>
  <si>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</si>
  <si>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</si>
  <si>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</si>
  <si>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</si>
  <si>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</si>
  <si>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</si>
  <si>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</si>
  <si>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</si>
  <si>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</si>
  <si>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</si>
  <si>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</si>
  <si>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</si>
  <si>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</si>
  <si>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</si>
  <si>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</si>
  <si>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</si>
  <si>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</si>
  <si>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</si>
  <si>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</si>
  <si>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</si>
  <si>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</si>
  <si>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</si>
  <si>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</si>
  <si>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</si>
  <si>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</si>
  <si>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</si>
  <si>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</si>
  <si>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</si>
  <si>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</si>
  <si>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</si>
  <si>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</si>
  <si>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</si>
  <si>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</si>
  <si>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</si>
  <si>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</si>
  <si>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</si>
  <si>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</si>
  <si>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</si>
  <si>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</si>
  <si>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</si>
  <si>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</si>
  <si>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</si>
  <si>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</si>
  <si>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</si>
  <si>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</si>
  <si>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</si>
  <si>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</si>
  <si>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</si>
  <si>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</si>
  <si>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</si>
  <si>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</si>
  <si>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</si>
  <si>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</si>
  <si>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</si>
  <si>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</si>
  <si>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</si>
  <si>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</si>
  <si>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</si>
  <si>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</si>
  <si>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</si>
  <si>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</si>
  <si>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</si>
  <si>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</si>
  <si>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</si>
  <si>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</si>
  <si>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</si>
  <si>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</si>
  <si>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</si>
  <si>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</si>
  <si>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</si>
  <si>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</si>
  <si>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</si>
  <si>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</si>
  <si>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</si>
  <si>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</si>
  <si>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</si>
  <si>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</si>
  <si>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</si>
  <si>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</si>
  <si>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</si>
  <si>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</si>
  <si>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</si>
  <si>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</si>
  <si>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</si>
  <si>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</si>
  <si>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</si>
  <si>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</si>
  <si>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</si>
  <si>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</si>
  <si>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</si>
  <si>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</si>
  <si>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</si>
  <si>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</si>
  <si>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</si>
  <si>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</si>
  <si>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</si>
  <si>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</si>
  <si>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</si>
  <si>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</si>
  <si>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</si>
  <si>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</si>
  <si>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</si>
  <si>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</si>
  <si>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</si>
  <si>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</si>
  <si>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</si>
  <si>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</si>
  <si>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</si>
  <si>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</si>
  <si>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</si>
  <si>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</si>
  <si>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</si>
  <si>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</si>
  <si>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</si>
  <si>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</si>
  <si>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</si>
  <si>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</si>
  <si>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</si>
  <si>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</si>
  <si>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</si>
  <si>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</si>
  <si>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</si>
  <si>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</si>
  <si>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</si>
  <si>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</si>
  <si>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</si>
  <si>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</si>
  <si>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</si>
  <si>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</si>
  <si>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</si>
  <si>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</si>
  <si>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</si>
  <si>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</si>
  <si>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</si>
  <si>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</si>
  <si>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</si>
  <si>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</si>
  <si>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</si>
  <si>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</si>
  <si>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</si>
  <si>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</si>
  <si>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</si>
  <si>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</si>
  <si>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</si>
  <si>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</si>
  <si>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</si>
  <si>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</si>
  <si>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</si>
  <si>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</si>
  <si>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</si>
  <si>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</si>
  <si>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</si>
  <si>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</si>
  <si>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</si>
  <si>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</si>
  <si>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</si>
  <si>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</si>
  <si>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</si>
  <si>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</si>
  <si>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</si>
  <si>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</si>
  <si>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</si>
  <si>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</si>
  <si>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</si>
  <si>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</si>
  <si>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</si>
  <si>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</si>
  <si>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</si>
  <si>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</si>
  <si>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</si>
  <si>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</si>
  <si>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</si>
  <si>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</si>
  <si>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</si>
  <si>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</si>
  <si>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</si>
  <si>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</si>
  <si>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</si>
  <si>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</si>
  <si>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</si>
  <si>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</si>
  <si>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</si>
  <si>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</si>
  <si>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</si>
  <si>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</si>
  <si>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</si>
  <si>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</si>
  <si>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</si>
  <si>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</si>
  <si>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</si>
  <si>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</si>
  <si>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</si>
  <si>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</si>
  <si>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</si>
  <si>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</si>
  <si>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</si>
  <si>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</si>
  <si>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</si>
  <si>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</si>
  <si>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</si>
  <si>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</si>
  <si>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</si>
  <si>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</si>
  <si>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</si>
  <si>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</si>
  <si>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</si>
  <si>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</si>
  <si>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</si>
  <si>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</si>
  <si>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</si>
  <si>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</si>
  <si>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</si>
  <si>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</si>
  <si>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</si>
  <si>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</si>
  <si>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</si>
  <si>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</si>
  <si>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</si>
  <si>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</si>
  <si>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</si>
  <si>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</si>
  <si>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</si>
  <si>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</si>
  <si>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</si>
  <si>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</si>
  <si>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</si>
  <si>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</si>
  <si>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</si>
  <si>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</si>
  <si>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</si>
  <si>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</si>
  <si>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</si>
  <si>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</si>
  <si>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</si>
  <si>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</si>
  <si>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</si>
  <si>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</si>
  <si>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</si>
  <si>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</si>
  <si>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</si>
  <si>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</si>
  <si>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</si>
  <si>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</si>
  <si>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</si>
  <si>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</si>
  <si>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</si>
  <si>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</si>
  <si>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</si>
  <si>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</si>
  <si>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</si>
  <si>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</si>
  <si>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</si>
  <si>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</si>
  <si>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</si>
  <si>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</si>
  <si>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</si>
  <si>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</si>
  <si>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</si>
  <si>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</si>
  <si>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</si>
  <si>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</si>
  <si>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</si>
  <si>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</si>
  <si>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</si>
  <si>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</si>
  <si>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</si>
  <si>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</si>
  <si>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</si>
  <si>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</si>
  <si>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</si>
  <si>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</si>
  <si>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</si>
  <si>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</si>
  <si>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</si>
  <si>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</si>
  <si>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</si>
  <si>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</si>
  <si>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</si>
  <si>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</si>
  <si>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</si>
  <si>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</si>
  <si>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</si>
  <si>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</si>
  <si>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</si>
  <si>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</si>
  <si>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</si>
  <si>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</si>
  <si>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</si>
  <si>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</si>
  <si>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</si>
  <si>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</si>
  <si>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</si>
  <si>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</si>
  <si>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</si>
  <si>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</si>
  <si>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</si>
  <si>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</si>
  <si>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</si>
  <si>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</si>
  <si>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</si>
  <si>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</si>
  <si>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</si>
  <si>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</si>
  <si>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</si>
  <si>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</si>
  <si>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</si>
  <si>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</si>
  <si>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</si>
  <si>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</si>
  <si>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</si>
  <si>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</si>
  <si>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</si>
  <si>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</si>
  <si>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</si>
  <si>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</si>
  <si>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</si>
  <si>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</si>
  <si>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</si>
  <si>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</si>
  <si>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</si>
  <si>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</si>
  <si>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</si>
  <si>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</si>
  <si>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</si>
  <si>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</si>
  <si>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</si>
  <si>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</si>
  <si>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</si>
  <si>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</si>
  <si>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</si>
  <si>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</si>
  <si>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</si>
  <si>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</si>
  <si>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</si>
  <si>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</si>
  <si>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</si>
  <si>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</si>
  <si>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</si>
  <si>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</si>
  <si>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</si>
  <si>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</si>
  <si>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</si>
  <si>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</si>
  <si>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</si>
  <si>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</si>
  <si>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</si>
  <si>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</si>
  <si>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</si>
  <si>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</si>
  <si>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</si>
  <si>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</si>
  <si>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</si>
  <si>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</si>
  <si>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</si>
  <si>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</si>
  <si>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</si>
  <si>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</si>
  <si>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</si>
  <si>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</si>
  <si>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</si>
  <si>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</si>
  <si>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</si>
  <si>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</si>
  <si>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</si>
  <si>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</si>
  <si>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</si>
  <si>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</si>
  <si>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</si>
  <si>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</si>
  <si>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</si>
  <si>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</si>
  <si>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</si>
  <si>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</si>
  <si>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</si>
  <si>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</si>
  <si>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</si>
  <si>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</si>
  <si>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</si>
  <si>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</si>
  <si>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</si>
  <si>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</si>
  <si>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</si>
  <si>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</si>
  <si>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</si>
  <si>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</si>
  <si>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</si>
  <si>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</si>
  <si>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</si>
  <si>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</si>
  <si>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</si>
  <si>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</si>
  <si>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</si>
  <si>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</si>
  <si>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</si>
  <si>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</si>
  <si>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</si>
  <si>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</si>
  <si>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</si>
  <si>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</si>
  <si>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</si>
  <si>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</si>
  <si>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</si>
  <si>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</si>
  <si>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</si>
  <si>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</si>
  <si>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</si>
  <si>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</si>
  <si>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</si>
  <si>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</si>
  <si>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</si>
  <si>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</si>
  <si>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</si>
  <si>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</si>
  <si>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</si>
  <si>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</si>
  <si>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</si>
  <si>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</si>
  <si>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</si>
  <si>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</si>
  <si>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</si>
  <si>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</si>
  <si>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</si>
  <si>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</si>
  <si>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</si>
  <si>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</si>
  <si>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</si>
  <si>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</si>
  <si>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</si>
  <si>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</si>
  <si>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</si>
  <si>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</si>
  <si>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</si>
  <si>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</si>
  <si>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</si>
  <si>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</si>
  <si>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</si>
  <si>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</si>
  <si>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</si>
  <si>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</si>
  <si>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</si>
  <si>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</si>
  <si>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</si>
  <si>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</si>
  <si>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</si>
  <si>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</si>
  <si>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</si>
  <si>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</si>
  <si>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</si>
  <si>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</si>
  <si>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</si>
  <si>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</si>
  <si>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</si>
  <si>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</si>
  <si>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</si>
  <si>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</si>
  <si>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</si>
  <si>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</si>
  <si>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</si>
  <si>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</si>
  <si>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</si>
  <si>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</si>
  <si>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</si>
  <si>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</si>
  <si>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</si>
  <si>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</si>
  <si>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</si>
  <si>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</si>
  <si>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</si>
  <si>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</si>
  <si>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</si>
  <si>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</si>
  <si>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</si>
  <si>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</si>
  <si>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</si>
  <si>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</si>
  <si>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</si>
  <si>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</si>
  <si>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</si>
  <si>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</si>
  <si>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</si>
  <si>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</si>
  <si>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</si>
  <si>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</si>
  <si>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</si>
  <si>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</si>
  <si>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</si>
  <si>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</si>
  <si>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</si>
  <si>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</si>
  <si>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</si>
  <si>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</si>
  <si>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</si>
  <si>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</si>
  <si>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</si>
  <si>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</si>
  <si>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</si>
  <si>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</si>
  <si>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</si>
  <si>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</si>
  <si>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</si>
  <si>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</si>
  <si>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</si>
  <si>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</si>
  <si>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</si>
  <si>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</si>
  <si>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</si>
  <si>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</si>
  <si>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</si>
  <si>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</si>
  <si>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</si>
  <si>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</si>
  <si>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</si>
  <si>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</si>
  <si>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</si>
  <si>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</si>
  <si>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</si>
  <si>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</si>
  <si>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</si>
  <si>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</si>
  <si>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</si>
  <si>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</si>
  <si>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</si>
  <si>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</si>
  <si>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</si>
  <si>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</si>
  <si>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</si>
  <si>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</si>
  <si>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</si>
  <si>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</si>
  <si>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</si>
  <si>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</si>
  <si>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</si>
  <si>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</si>
  <si>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</si>
  <si>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</si>
  <si>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</si>
  <si>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</si>
  <si>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</si>
  <si>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</si>
  <si>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</si>
  <si>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</si>
  <si>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</si>
  <si>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</si>
  <si>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</si>
  <si>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</si>
  <si>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</si>
  <si>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</si>
  <si>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</si>
  <si>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</si>
  <si>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</si>
  <si>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</si>
  <si>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</si>
  <si>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</si>
  <si>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</si>
  <si>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</si>
  <si>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</si>
  <si>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</si>
  <si>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</si>
  <si>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</si>
  <si>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</si>
  <si>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</si>
  <si>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</si>
  <si>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</si>
  <si>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</si>
  <si>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</si>
  <si>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</si>
  <si>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</si>
  <si>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</si>
  <si>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</si>
  <si>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</si>
  <si>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</si>
  <si>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</si>
  <si>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</si>
  <si>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</si>
  <si>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</si>
  <si>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</si>
  <si>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</si>
  <si>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</si>
  <si>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</si>
  <si>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</si>
  <si>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</si>
  <si>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</si>
  <si>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</si>
  <si>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</si>
  <si>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</si>
  <si>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</si>
  <si>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</si>
  <si>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</si>
  <si>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</si>
  <si>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</si>
  <si>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</si>
  <si>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</si>
  <si>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</si>
  <si>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</si>
  <si>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</si>
  <si>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</si>
  <si>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</si>
  <si>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</si>
  <si>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</si>
  <si>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</si>
  <si>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</si>
  <si>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</si>
  <si>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</si>
  <si>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</si>
  <si>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</si>
  <si>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</si>
  <si>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</si>
  <si>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</si>
  <si>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</si>
  <si>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</si>
  <si>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</si>
  <si>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</si>
  <si>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</si>
  <si>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</si>
  <si>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</si>
  <si>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</si>
  <si>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</si>
  <si>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</si>
  <si>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</si>
  <si>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</si>
  <si>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</si>
  <si>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</si>
  <si>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</si>
  <si>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</si>
  <si>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</si>
  <si>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</si>
  <si>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</si>
  <si>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</si>
  <si>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</si>
  <si>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</si>
  <si>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</si>
  <si>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</si>
  <si>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</si>
  <si>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</si>
  <si>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</si>
  <si>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</si>
  <si>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</si>
  <si>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</si>
  <si>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</si>
  <si>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</si>
  <si>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</si>
  <si>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</si>
  <si>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</si>
  <si>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</si>
  <si>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</si>
  <si>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</si>
  <si>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</si>
  <si>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</si>
  <si>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</si>
  <si>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</si>
  <si>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</si>
  <si>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</si>
  <si>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</si>
  <si>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</si>
  <si>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</si>
  <si>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</si>
  <si>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</si>
  <si>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</si>
  <si>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</si>
  <si>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</si>
  <si>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</si>
  <si>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</si>
  <si>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</si>
  <si>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</si>
  <si>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</si>
  <si>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</si>
  <si>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</si>
  <si>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</si>
  <si>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</si>
  <si>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</si>
  <si>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</si>
  <si>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</si>
  <si>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</si>
  <si>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</si>
  <si>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</si>
  <si>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</si>
  <si>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</si>
  <si>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</si>
  <si>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</si>
  <si>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</si>
  <si>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</si>
  <si>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</si>
  <si>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</si>
  <si>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</si>
  <si>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</si>
  <si>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</si>
  <si>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</si>
  <si>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</si>
  <si>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</si>
  <si>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</si>
  <si>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</si>
  <si>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</si>
  <si>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</si>
  <si>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</si>
  <si>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</si>
  <si>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</si>
  <si>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</si>
  <si>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</si>
  <si>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</si>
  <si>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</si>
  <si>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</si>
  <si>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</si>
  <si>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</si>
  <si>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</si>
  <si>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</si>
  <si>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</si>
  <si>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</si>
  <si>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</si>
  <si>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</si>
  <si>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</si>
  <si>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</si>
  <si>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</si>
  <si>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</si>
  <si>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</si>
  <si>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</si>
  <si>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</si>
  <si>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</si>
  <si>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</si>
  <si>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</si>
  <si>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</si>
  <si>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</si>
  <si>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</si>
  <si>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</si>
  <si>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</si>
  <si>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</si>
  <si>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</si>
  <si>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</si>
  <si>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</si>
  <si>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</si>
  <si>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</si>
  <si>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</si>
  <si>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</si>
  <si>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</si>
  <si>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</si>
  <si>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</si>
  <si>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</si>
  <si>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</si>
  <si>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</si>
  <si>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</si>
  <si>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</si>
  <si>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</si>
  <si>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</si>
  <si>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</si>
  <si>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</si>
  <si>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</si>
  <si>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</si>
  <si>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</si>
  <si>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</si>
  <si>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</si>
  <si>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</si>
  <si>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</si>
  <si>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</si>
  <si>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</si>
  <si>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</si>
  <si>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</si>
  <si>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</si>
  <si>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</si>
  <si>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</si>
  <si>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</si>
  <si>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</si>
  <si>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</si>
  <si>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</si>
  <si>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</si>
  <si>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</si>
  <si>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</si>
  <si>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</si>
  <si>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</si>
  <si>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</si>
  <si>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</si>
  <si>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</si>
  <si>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</si>
  <si>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</si>
  <si>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</si>
  <si>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</si>
  <si>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</si>
  <si>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</si>
  <si>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</si>
  <si>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</si>
  <si>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</si>
  <si>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</si>
  <si>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</si>
  <si>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</si>
  <si>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</si>
  <si>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</si>
  <si>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</si>
  <si>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</si>
  <si>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</si>
  <si>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</si>
  <si>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</si>
  <si>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</si>
  <si>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</si>
  <si>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</si>
  <si>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</si>
  <si>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</si>
  <si>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</si>
  <si>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</si>
  <si>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</si>
  <si>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</si>
  <si>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</si>
  <si>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</si>
  <si>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</si>
  <si>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</si>
  <si>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</si>
  <si>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</si>
  <si>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</si>
  <si>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</si>
  <si>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</si>
  <si>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</si>
  <si>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</si>
  <si>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</si>
  <si>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</si>
  <si>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</si>
  <si>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</si>
  <si>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</si>
  <si>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</si>
  <si>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</si>
  <si>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</si>
  <si>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</si>
  <si>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</si>
  <si>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</si>
  <si>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</si>
  <si>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</si>
  <si>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</si>
  <si>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</si>
  <si>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</si>
  <si>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</si>
  <si>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</si>
  <si>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</si>
  <si>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</si>
  <si>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</si>
  <si>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</si>
  <si>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</si>
  <si>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</si>
  <si>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</si>
  <si>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</si>
  <si>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</si>
  <si>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</si>
  <si>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</si>
  <si>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</si>
  <si>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</si>
  <si>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</si>
  <si>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</si>
  <si>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</si>
  <si>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</si>
  <si>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</si>
  <si>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</si>
  <si>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</si>
  <si>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</si>
  <si>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</si>
  <si>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</si>
  <si>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</si>
  <si>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</si>
  <si>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</si>
  <si>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</si>
  <si>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</si>
  <si>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</si>
  <si>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</si>
  <si>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</si>
  <si>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</si>
  <si>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</si>
  <si>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</si>
  <si>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</si>
  <si>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</si>
  <si>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</si>
  <si>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</si>
  <si>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</si>
  <si>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</si>
  <si>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</si>
  <si>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</si>
  <si>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</si>
  <si>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</si>
  <si>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</si>
  <si>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</si>
  <si>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</si>
  <si>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</si>
  <si>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</si>
  <si>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</si>
  <si>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</si>
  <si>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</si>
  <si>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</si>
  <si>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</si>
  <si>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</si>
  <si>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</si>
  <si>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</si>
  <si>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</si>
  <si>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</si>
  <si>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</si>
  <si>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</si>
  <si>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</si>
  <si>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</si>
  <si>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</si>
  <si>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</si>
  <si>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</si>
  <si>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</si>
  <si>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</si>
  <si>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</si>
  <si>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</si>
  <si>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</si>
  <si>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</si>
  <si>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</si>
  <si>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</si>
  <si>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</si>
  <si>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</si>
  <si>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</si>
  <si>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</si>
  <si>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</si>
  <si>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</si>
  <si>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</si>
  <si>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</si>
  <si>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</si>
  <si>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</si>
  <si>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</si>
  <si>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</si>
  <si>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</si>
  <si>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</si>
  <si>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</si>
  <si>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</si>
  <si>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</si>
  <si>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</si>
  <si>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</si>
  <si>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</si>
  <si>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</si>
  <si>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</si>
  <si>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</si>
  <si>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</si>
  <si>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</si>
  <si>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</si>
  <si>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</si>
  <si>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</si>
  <si>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</si>
  <si>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</si>
  <si>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</si>
  <si>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</si>
  <si>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</si>
  <si>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</si>
  <si>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</si>
  <si>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</si>
  <si>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</si>
  <si>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</si>
  <si>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</si>
  <si>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</si>
  <si>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</si>
  <si>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</si>
  <si>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</si>
  <si>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</si>
  <si>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</si>
  <si>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</si>
  <si>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</si>
  <si>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</si>
  <si>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</si>
  <si>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</si>
  <si>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</si>
  <si>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</si>
  <si>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</si>
  <si>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</si>
  <si>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</si>
  <si>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</si>
  <si>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</si>
  <si>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</si>
  <si>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</si>
  <si>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</si>
  <si>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</si>
  <si>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</si>
  <si>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</si>
  <si>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</si>
  <si>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</si>
  <si>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</si>
  <si>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</si>
  <si>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</si>
  <si>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</si>
  <si>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</si>
  <si>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</si>
  <si>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</si>
  <si>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</si>
  <si>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</si>
  <si>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</si>
  <si>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</si>
  <si>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</si>
  <si>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</si>
  <si>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</si>
  <si>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</si>
  <si>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</si>
  <si>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</si>
  <si>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</si>
  <si>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</si>
  <si>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</si>
  <si>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</si>
  <si>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</si>
  <si>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</si>
  <si>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</si>
  <si>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</si>
  <si>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</si>
  <si>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</si>
  <si>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</si>
  <si>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</si>
  <si>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</si>
  <si>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</si>
  <si>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</si>
  <si>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</si>
  <si>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</si>
  <si>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</si>
  <si>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</si>
  <si>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</si>
  <si>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</si>
  <si>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</si>
  <si>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</si>
  <si>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</si>
  <si>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</si>
  <si>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</si>
  <si>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</si>
  <si>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</si>
  <si>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</si>
  <si>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</si>
  <si>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</si>
  <si>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</si>
  <si>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</si>
  <si>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</si>
  <si>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</si>
  <si>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</si>
  <si>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</si>
  <si>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</si>
  <si>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</si>
  <si>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</si>
  <si>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</si>
  <si>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</si>
  <si>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</si>
  <si>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</si>
  <si>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</si>
  <si>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</si>
  <si>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</si>
  <si>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</si>
  <si>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</si>
  <si>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</si>
  <si>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</si>
  <si>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</si>
  <si>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</si>
  <si>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</si>
  <si>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</si>
  <si>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</si>
  <si>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</si>
  <si>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</si>
  <si>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</si>
  <si>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</si>
  <si>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</si>
  <si>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</si>
  <si>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</si>
  <si>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</si>
  <si>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</si>
  <si>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</si>
  <si>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</si>
  <si>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</si>
  <si>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</si>
  <si>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</si>
  <si>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</si>
  <si>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</si>
  <si>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</si>
  <si>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</si>
  <si>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</si>
  <si>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</si>
  <si>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</si>
  <si>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</si>
  <si>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</si>
  <si>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</si>
  <si>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</si>
  <si>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</si>
  <si>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</si>
  <si>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</si>
  <si>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</si>
  <si>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</si>
  <si>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</si>
  <si>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</si>
  <si>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</si>
  <si>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</si>
  <si>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</si>
  <si>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</si>
  <si>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</si>
  <si>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</si>
  <si>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</si>
  <si>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</si>
  <si>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</si>
  <si>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</si>
  <si>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</si>
  <si>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</si>
  <si>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</si>
  <si>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</si>
  <si>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</si>
  <si>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</si>
  <si>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</si>
  <si>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</si>
  <si>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</si>
  <si>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</si>
  <si>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</si>
  <si>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</si>
  <si>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</si>
  <si>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</si>
  <si>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</si>
  <si>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</si>
  <si>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</si>
  <si>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</si>
  <si>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</si>
  <si>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</si>
  <si>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</si>
  <si>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</si>
  <si>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</si>
  <si>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</si>
  <si>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</si>
  <si>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</si>
  <si>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</si>
  <si>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</si>
  <si>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</si>
  <si>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</si>
  <si>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</si>
  <si>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</si>
  <si>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</si>
  <si>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</si>
  <si>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</si>
  <si>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</si>
  <si>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</si>
  <si>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</si>
  <si>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</si>
  <si>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</si>
  <si>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</si>
  <si>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</si>
  <si>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</si>
  <si>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</si>
  <si>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</si>
  <si>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</si>
  <si>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</si>
  <si>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</si>
  <si>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</si>
  <si>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</si>
  <si>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</si>
  <si>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</si>
  <si>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</si>
  <si>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</si>
  <si>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</si>
  <si>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</si>
  <si>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</si>
  <si>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</si>
  <si>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</si>
  <si>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</si>
  <si>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</si>
  <si>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</si>
  <si>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</si>
  <si>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</si>
  <si>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</si>
  <si>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</si>
  <si>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</si>
  <si>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</si>
  <si>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</si>
  <si>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</si>
  <si>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</si>
  <si>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</si>
  <si>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</si>
  <si>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</si>
  <si>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</si>
  <si>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</si>
  <si>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</si>
  <si>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</si>
  <si>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</si>
  <si>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</si>
  <si>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</si>
  <si>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</si>
  <si>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</si>
  <si>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</si>
  <si>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</si>
  <si>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</si>
  <si>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</si>
  <si>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</si>
  <si>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</si>
  <si>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</si>
  <si>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</si>
  <si>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</si>
  <si>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</si>
  <si>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</si>
  <si>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</si>
  <si>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</si>
  <si>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</si>
  <si>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</si>
  <si>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</si>
  <si>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</si>
  <si>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</si>
  <si>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</si>
  <si>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</si>
  <si>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</si>
  <si>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</si>
  <si>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</si>
  <si>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</si>
  <si>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</si>
  <si>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</si>
  <si>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</si>
  <si>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</si>
  <si>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</si>
  <si>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</si>
  <si>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</si>
  <si>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</si>
  <si>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</si>
  <si>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</si>
  <si>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</si>
  <si>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</si>
  <si>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</si>
  <si>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</si>
  <si>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</si>
  <si>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</si>
  <si>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</si>
  <si>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</si>
  <si>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</si>
  <si>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</si>
  <si>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</si>
  <si>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</si>
  <si>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</si>
  <si>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</si>
  <si>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</si>
  <si>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</si>
  <si>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</si>
  <si>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</si>
  <si>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</si>
  <si>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</si>
  <si>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</si>
  <si>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</si>
  <si>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</si>
  <si>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</si>
  <si>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</si>
  <si>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</si>
  <si>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</si>
  <si>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</si>
  <si>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</si>
  <si>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</si>
  <si>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</si>
  <si>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</si>
  <si>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</si>
  <si>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</si>
  <si>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</si>
  <si>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</si>
  <si>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</si>
  <si>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</si>
  <si>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</si>
  <si>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</si>
  <si>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</si>
  <si>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</si>
  <si>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</si>
  <si>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</si>
  <si>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</si>
  <si>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</si>
  <si>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</si>
  <si>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</si>
  <si>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</si>
  <si>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</si>
  <si>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</si>
  <si>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</si>
  <si>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</si>
  <si>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</si>
  <si>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</si>
  <si>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</si>
  <si>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</si>
  <si>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</si>
  <si>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</si>
  <si>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</si>
  <si>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</si>
  <si>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</si>
  <si>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</si>
  <si>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</si>
  <si>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</si>
  <si>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</si>
  <si>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</si>
  <si>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</si>
  <si>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</si>
  <si>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</si>
  <si>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</si>
  <si>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</si>
  <si>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</si>
  <si>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</si>
  <si>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</si>
  <si>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</si>
  <si>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</si>
  <si>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</si>
  <si>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</si>
  <si>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</si>
  <si>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</si>
  <si>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</si>
  <si>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</si>
  <si>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</si>
  <si>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</si>
  <si>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</si>
  <si>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</si>
  <si>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</si>
  <si>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</si>
  <si>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</si>
  <si>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</si>
  <si>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</si>
  <si>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</si>
  <si>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</si>
  <si>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</si>
  <si>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</si>
  <si>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</si>
  <si>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</si>
  <si>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</si>
  <si>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</si>
  <si>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</si>
  <si>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</si>
  <si>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</si>
  <si>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</si>
  <si>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</si>
  <si>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</si>
  <si>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</si>
  <si>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</si>
  <si>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</si>
  <si>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</si>
  <si>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</si>
  <si>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</si>
  <si>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</si>
  <si>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</si>
  <si>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</si>
  <si>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</si>
  <si>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</si>
  <si>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</si>
  <si>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</si>
  <si>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</si>
  <si>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</si>
  <si>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</si>
  <si>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</si>
  <si>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</si>
  <si>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</si>
  <si>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</si>
  <si>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</si>
  <si>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</si>
  <si>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</si>
  <si>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</si>
  <si>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</si>
  <si>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</si>
  <si>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</si>
  <si>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</si>
  <si>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</si>
  <si>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</si>
  <si>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</si>
  <si>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</si>
  <si>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</si>
  <si>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</si>
  <si>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</si>
  <si>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</si>
  <si>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</si>
  <si>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</si>
  <si>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</si>
  <si>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</si>
  <si>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</si>
  <si>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</si>
  <si>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</si>
  <si>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</si>
  <si>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</si>
  <si>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</si>
  <si>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</si>
  <si>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</si>
  <si>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</si>
  <si>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</si>
  <si>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</si>
  <si>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</si>
  <si>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</si>
  <si>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</si>
  <si>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</si>
  <si>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</si>
  <si>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</si>
  <si>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</si>
  <si>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</si>
  <si>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</si>
  <si>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</si>
  <si>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</si>
  <si>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</si>
  <si>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</si>
  <si>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</si>
  <si>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</si>
  <si>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</si>
  <si>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</si>
  <si>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</si>
  <si>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</si>
  <si>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</si>
  <si>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</si>
  <si>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</si>
  <si>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</si>
  <si>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</si>
  <si>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</si>
  <si>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</si>
  <si>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</si>
  <si>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</si>
  <si>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</si>
  <si>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</si>
  <si>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</si>
  <si>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</si>
  <si>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</si>
  <si>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</si>
  <si>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</si>
  <si>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</si>
  <si>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</si>
  <si>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</si>
  <si>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</si>
  <si>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</si>
  <si>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</si>
  <si>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</si>
  <si>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</si>
  <si>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</si>
  <si>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</si>
  <si>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</si>
  <si>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</si>
  <si>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</si>
  <si>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</si>
  <si>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</si>
  <si>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</si>
  <si>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</si>
  <si>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</si>
  <si>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</si>
  <si>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</si>
  <si>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</si>
  <si>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</si>
  <si>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</si>
  <si>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</si>
  <si>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</si>
  <si>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</si>
  <si>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</si>
  <si>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</si>
  <si>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</si>
  <si>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</si>
  <si>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</si>
  <si>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</si>
  <si>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</si>
  <si>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</si>
  <si>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</si>
  <si>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</si>
  <si>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</si>
  <si>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</si>
  <si>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</si>
  <si>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</si>
  <si>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</si>
  <si>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</si>
  <si>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</si>
  <si>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</si>
  <si>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</si>
  <si>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</si>
  <si>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</si>
  <si>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</si>
  <si>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</si>
  <si>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</si>
  <si>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</si>
  <si>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</si>
  <si>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</si>
  <si>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</si>
  <si>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</si>
  <si>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</si>
  <si>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</si>
  <si>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</si>
  <si>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</si>
  <si>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</si>
  <si>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</si>
  <si>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</si>
  <si>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</si>
  <si>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</si>
  <si>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</si>
  <si>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</si>
  <si>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</si>
  <si>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</si>
  <si>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</si>
  <si>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</si>
  <si>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</si>
  <si>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</si>
  <si>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</si>
  <si>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</si>
  <si>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</si>
  <si>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</si>
  <si>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</si>
  <si>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</si>
  <si>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</si>
  <si>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</si>
  <si>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</si>
  <si>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</si>
  <si>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</si>
  <si>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</si>
  <si>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</si>
  <si>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</si>
  <si>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</si>
  <si>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</si>
  <si>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</si>
  <si>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</si>
  <si>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</si>
  <si>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</si>
  <si>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</si>
  <si>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</si>
  <si>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</si>
  <si>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</si>
  <si>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</si>
  <si>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</si>
  <si>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</si>
  <si>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</si>
  <si>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</si>
  <si>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</si>
  <si>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</si>
  <si>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</si>
  <si>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</si>
  <si>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</si>
  <si>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</si>
  <si>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</si>
  <si>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</si>
  <si>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</si>
  <si>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</si>
  <si>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</si>
  <si>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</si>
  <si>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</si>
  <si>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</si>
  <si>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</si>
  <si>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</si>
  <si>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</si>
  <si>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</si>
  <si>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</si>
  <si>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</si>
  <si>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</si>
  <si>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</si>
  <si>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</si>
  <si>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</si>
  <si>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</si>
  <si>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</si>
  <si>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</si>
  <si>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</si>
  <si>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</si>
  <si>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</si>
  <si>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</si>
  <si>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</si>
  <si>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</si>
  <si>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</si>
  <si>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</si>
  <si>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</si>
  <si>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</si>
  <si>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</si>
  <si>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</si>
  <si>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</si>
  <si>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</si>
  <si>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</si>
  <si>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</si>
  <si>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</si>
  <si>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</si>
  <si>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</si>
  <si>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</si>
  <si>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</si>
  <si>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</si>
  <si>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</si>
  <si>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</si>
  <si>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</si>
  <si>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</si>
  <si>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</si>
  <si>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</si>
  <si>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</si>
  <si>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</si>
  <si>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</si>
  <si>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</si>
  <si>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</si>
  <si>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</si>
  <si>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</si>
  <si>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</si>
  <si>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</si>
  <si>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</si>
  <si>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</si>
  <si>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</si>
  <si>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</si>
  <si>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</si>
  <si>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</si>
  <si>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</si>
  <si>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</si>
  <si>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</si>
  <si>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</si>
  <si>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</si>
  <si>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</si>
  <si>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</si>
  <si>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</si>
  <si>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</si>
  <si>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</si>
  <si>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</si>
  <si>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</si>
  <si>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</si>
  <si>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</si>
  <si>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</si>
  <si>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</si>
  <si>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</si>
  <si>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</si>
  <si>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</si>
  <si>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</si>
  <si>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</si>
  <si>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</si>
  <si>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</si>
  <si>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</si>
  <si>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</si>
  <si>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</si>
  <si>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</si>
  <si>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</si>
  <si>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</si>
  <si>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</si>
  <si>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</si>
  <si>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</si>
  <si>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</si>
  <si>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</si>
  <si>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</si>
  <si>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</si>
  <si>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</si>
  <si>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</si>
  <si>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</si>
  <si>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</si>
  <si>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</si>
  <si>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</si>
  <si>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</si>
  <si>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</si>
  <si>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</si>
  <si>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</si>
  <si>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</si>
  <si>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</si>
  <si>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</si>
  <si>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</si>
  <si>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</si>
  <si>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</si>
  <si>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</si>
  <si>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</si>
  <si>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</si>
  <si>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</si>
  <si>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</si>
  <si>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</si>
  <si>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</si>
  <si>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</si>
  <si>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</si>
  <si>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</si>
  <si>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</si>
  <si>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</si>
  <si>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</si>
  <si>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</si>
  <si>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</si>
  <si>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</si>
  <si>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</si>
  <si>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</si>
  <si>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</si>
  <si>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</si>
  <si>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</si>
  <si>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</si>
  <si>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</si>
  <si>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</si>
  <si>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</si>
  <si>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</si>
  <si>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</si>
  <si>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</si>
  <si>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</si>
  <si>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</si>
  <si>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</si>
  <si>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</si>
  <si>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</si>
  <si>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</si>
  <si>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</si>
  <si>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</si>
  <si>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</si>
  <si>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</si>
  <si>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</si>
  <si>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</si>
  <si>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</si>
  <si>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</si>
  <si>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</si>
  <si>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</si>
  <si>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</si>
  <si>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</si>
  <si>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</si>
  <si>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</si>
  <si>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</si>
  <si>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</si>
  <si>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</si>
  <si>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</si>
  <si>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</si>
  <si>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</si>
  <si>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</si>
  <si>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</si>
  <si>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</si>
  <si>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</si>
  <si>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</si>
  <si>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</si>
  <si>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</si>
  <si>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</si>
  <si>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</si>
  <si>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</si>
  <si>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</si>
  <si>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</si>
  <si>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</si>
  <si>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</si>
  <si>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</si>
  <si>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</si>
  <si>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</si>
  <si>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</si>
  <si>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</si>
  <si>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</si>
  <si>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</si>
  <si>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</si>
  <si>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</si>
  <si>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</si>
  <si>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</si>
  <si>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</si>
  <si>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</si>
  <si>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</si>
  <si>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</si>
  <si>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</si>
  <si>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</si>
  <si>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</si>
  <si>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</si>
  <si>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</si>
  <si>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</si>
  <si>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</si>
  <si>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</si>
  <si>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</si>
  <si>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</si>
  <si>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</si>
  <si>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</si>
  <si>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</si>
  <si>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</si>
  <si>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</si>
  <si>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</si>
  <si>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</si>
  <si>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</si>
  <si>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</si>
  <si>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</si>
  <si>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</si>
  <si>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</si>
  <si>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</si>
  <si>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</si>
  <si>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</si>
  <si>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</si>
  <si>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</si>
  <si>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</si>
  <si>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</si>
  <si>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</si>
  <si>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</si>
  <si>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</si>
  <si>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</si>
  <si>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</si>
  <si>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</si>
  <si>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</si>
  <si>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</si>
  <si>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</si>
  <si>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</si>
  <si>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</si>
  <si>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</si>
  <si>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</si>
  <si>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</si>
  <si>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</si>
  <si>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</si>
  <si>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</si>
  <si>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</si>
  <si>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</si>
  <si>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</si>
  <si>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</si>
  <si>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</si>
  <si>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</si>
  <si>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</si>
  <si>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</si>
  <si>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</si>
  <si>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</si>
  <si>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</si>
  <si>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</si>
  <si>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</si>
  <si>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</si>
  <si>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</si>
  <si>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</si>
  <si>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</si>
  <si>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</si>
  <si>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</si>
  <si>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</si>
  <si>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</si>
  <si>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</si>
  <si>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</si>
  <si>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</si>
  <si>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</si>
  <si>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</si>
  <si>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</si>
  <si>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</si>
  <si>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</si>
  <si>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</si>
  <si>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</si>
  <si>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</si>
  <si>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</si>
  <si>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</si>
  <si>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</si>
  <si>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</si>
  <si>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</si>
  <si>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</si>
  <si>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</si>
  <si>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</si>
  <si>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</si>
  <si>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</si>
  <si>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</si>
  <si>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</si>
  <si>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</si>
  <si>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</si>
  <si>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</si>
  <si>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</si>
  <si>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</si>
  <si>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</si>
  <si>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</si>
  <si>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</si>
  <si>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</si>
  <si>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</si>
  <si>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</si>
  <si>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</si>
  <si>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</si>
  <si>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</si>
  <si>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</si>
  <si>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</si>
  <si>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</si>
  <si>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</si>
  <si>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</si>
  <si>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</si>
  <si>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</si>
  <si>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</si>
  <si>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</si>
  <si>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</si>
  <si>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</si>
  <si>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</si>
  <si>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</si>
  <si>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</si>
  <si>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</si>
  <si>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</si>
  <si>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</si>
  <si>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</si>
  <si>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</si>
  <si>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</si>
  <si>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</si>
  <si>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</si>
  <si>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</si>
  <si>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</si>
  <si>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</si>
  <si>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</si>
  <si>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</si>
  <si>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</si>
  <si>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</si>
  <si>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</si>
  <si>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</si>
  <si>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</si>
  <si>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</si>
  <si>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</si>
  <si>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</si>
  <si>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</si>
  <si>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</si>
  <si>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</si>
  <si>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</si>
  <si>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</si>
  <si>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</si>
  <si>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</si>
  <si>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</si>
  <si>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</si>
  <si>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</si>
  <si>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</si>
  <si>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</si>
  <si>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</si>
  <si>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</si>
  <si>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</si>
  <si>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</si>
  <si>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</si>
  <si>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</si>
  <si>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</si>
  <si>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</si>
  <si>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</si>
  <si>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</si>
  <si>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</si>
  <si>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</si>
  <si>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</si>
  <si>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</si>
  <si>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</si>
  <si>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</si>
  <si>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</si>
  <si>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</si>
  <si>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</si>
  <si>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</si>
  <si>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</si>
  <si>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</si>
  <si>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</si>
  <si>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</si>
  <si>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</si>
  <si>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</si>
  <si>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</si>
  <si>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</si>
  <si>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</si>
  <si>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</si>
  <si>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</si>
  <si>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</si>
  <si>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</si>
  <si>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</si>
  <si>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</si>
  <si>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</si>
  <si>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</si>
  <si>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</si>
  <si>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</si>
  <si>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</si>
  <si>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</si>
  <si>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</si>
  <si>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</si>
  <si>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</si>
  <si>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</si>
  <si>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</si>
  <si>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</si>
  <si>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</si>
  <si>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</si>
  <si>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</si>
  <si>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</si>
  <si>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</si>
  <si>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</si>
  <si>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</si>
  <si>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</si>
  <si>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</si>
  <si>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</si>
  <si>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</si>
  <si>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</si>
  <si>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</si>
  <si>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</si>
  <si>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</si>
  <si>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</si>
  <si>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</si>
  <si>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</si>
  <si>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</si>
  <si>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</si>
  <si>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</si>
  <si>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</si>
  <si>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</si>
  <si>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</si>
  <si>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</si>
  <si>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</si>
  <si>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</si>
  <si>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</si>
  <si>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</si>
  <si>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</si>
  <si>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</si>
  <si>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</si>
  <si>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</si>
  <si>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</si>
  <si>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</si>
  <si>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</si>
  <si>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</si>
  <si>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</si>
  <si>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</si>
  <si>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</si>
  <si>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</si>
  <si>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</si>
  <si>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</si>
  <si>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</si>
  <si>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</si>
  <si>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</si>
  <si>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</si>
  <si>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</si>
  <si>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</si>
  <si>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</si>
  <si>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</si>
  <si>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</si>
  <si>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</si>
  <si>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</si>
  <si>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</si>
  <si>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</si>
  <si>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</si>
  <si>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</si>
  <si>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</si>
  <si>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</si>
  <si>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</si>
  <si>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</si>
  <si>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</si>
  <si>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</si>
  <si>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</si>
  <si>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</si>
  <si>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</si>
  <si>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</si>
  <si>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</si>
  <si>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</si>
  <si>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</si>
  <si>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</si>
  <si>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</si>
  <si>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</si>
  <si>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</si>
  <si>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</si>
  <si>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</si>
  <si>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</si>
  <si>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</si>
  <si>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</si>
  <si>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</si>
  <si>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</si>
  <si>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</si>
  <si>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</si>
  <si>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</si>
  <si>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</si>
  <si>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</si>
  <si>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</si>
  <si>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</si>
  <si>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</si>
  <si>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</si>
  <si>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</si>
  <si>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</si>
  <si>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</si>
  <si>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</si>
  <si>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</si>
  <si>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</si>
  <si>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</si>
  <si>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</si>
  <si>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</si>
  <si>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</si>
  <si>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</si>
  <si>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</si>
  <si>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</si>
  <si>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</si>
  <si>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</si>
  <si>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</si>
  <si>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</si>
  <si>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</si>
  <si>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</si>
  <si>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</si>
  <si>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</si>
  <si>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</si>
  <si>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</si>
  <si>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</si>
  <si>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</si>
  <si>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</si>
  <si>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</si>
  <si>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</si>
  <si>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</si>
  <si>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</si>
  <si>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</si>
  <si>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</si>
  <si>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</si>
  <si>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</si>
  <si>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</si>
  <si>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</si>
  <si>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</si>
  <si>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</si>
  <si>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</si>
  <si>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</si>
  <si>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</si>
  <si>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</si>
  <si>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</si>
  <si>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</si>
  <si>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</si>
  <si>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</si>
  <si>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</si>
  <si>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</si>
  <si>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</si>
  <si>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</si>
  <si>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</si>
  <si>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</si>
  <si>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</si>
  <si>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</si>
  <si>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</si>
  <si>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</si>
  <si>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</si>
  <si>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</si>
  <si>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</si>
  <si>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</si>
  <si>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</si>
  <si>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</si>
  <si>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</si>
  <si>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</si>
  <si>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</si>
  <si>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</si>
  <si>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</si>
  <si>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</si>
  <si>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</si>
  <si>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</si>
  <si>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</si>
  <si>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</si>
  <si>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</si>
  <si>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</si>
  <si>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</si>
  <si>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</si>
  <si>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</si>
  <si>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</si>
  <si>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</si>
  <si>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</si>
  <si>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</si>
  <si>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</si>
  <si>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</si>
  <si>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</si>
  <si>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</si>
  <si>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</si>
  <si>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</si>
  <si>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</si>
  <si>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</si>
  <si>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</si>
  <si>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</si>
  <si>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</si>
  <si>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</si>
  <si>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</si>
  <si>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</si>
  <si>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</si>
  <si>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</si>
  <si>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</si>
  <si>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</si>
  <si>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</si>
  <si>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</si>
  <si>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</si>
  <si>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</si>
  <si>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</si>
  <si>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</si>
  <si>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</si>
  <si>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</si>
  <si>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</si>
  <si>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</si>
  <si>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</si>
  <si>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</si>
  <si>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</si>
  <si>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</si>
  <si>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</si>
  <si>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</si>
  <si>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</si>
  <si>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</si>
  <si>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</si>
  <si>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</si>
  <si>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</si>
  <si>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</si>
  <si>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</si>
  <si>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</si>
  <si>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</si>
  <si>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</si>
  <si>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</si>
  <si>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</si>
  <si>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</si>
  <si>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</si>
  <si>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</si>
  <si>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</si>
  <si>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</si>
  <si>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</si>
  <si>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</si>
  <si>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</si>
  <si>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</si>
  <si>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</si>
  <si>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</si>
  <si>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</si>
  <si>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</si>
  <si>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</si>
  <si>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</si>
  <si>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</si>
  <si>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</si>
  <si>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</si>
  <si>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</si>
  <si>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</si>
  <si>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</si>
  <si>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</si>
  <si>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</si>
  <si>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</si>
  <si>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</si>
  <si>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</si>
  <si>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</si>
  <si>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</si>
  <si>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</si>
  <si>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</si>
  <si>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</si>
  <si>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</si>
  <si>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</si>
  <si>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</si>
  <si>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</si>
  <si>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</si>
  <si>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</si>
  <si>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</si>
  <si>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</si>
  <si>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</si>
  <si>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</si>
  <si>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</si>
  <si>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</si>
  <si>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</si>
  <si>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</si>
  <si>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</si>
  <si>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</si>
  <si>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</si>
  <si>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</si>
  <si>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</si>
  <si>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</si>
  <si>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</si>
  <si>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</si>
  <si>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</si>
  <si>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</si>
  <si>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</si>
  <si>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</si>
  <si>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</si>
  <si>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</si>
  <si>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</si>
  <si>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</si>
  <si>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</si>
  <si>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</si>
  <si>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</si>
  <si>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</si>
  <si>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</si>
  <si>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</si>
  <si>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</si>
  <si>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</si>
  <si>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</si>
  <si>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</si>
  <si>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</si>
  <si>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</si>
  <si>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</si>
  <si>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</si>
  <si>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</si>
  <si>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</si>
  <si>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</si>
  <si>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</si>
  <si>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</si>
  <si>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</si>
  <si>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</si>
  <si>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</si>
  <si>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</si>
  <si>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</si>
  <si>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</si>
  <si>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</si>
  <si>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</si>
  <si>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</si>
  <si>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</si>
  <si>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</si>
  <si>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</si>
  <si>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</si>
  <si>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</si>
  <si>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</si>
  <si>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</si>
  <si>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</si>
  <si>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</si>
  <si>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</si>
  <si>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</si>
  <si>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</si>
  <si>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</si>
  <si>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</si>
  <si>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</si>
  <si>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</si>
  <si>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</si>
  <si>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</si>
  <si>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</si>
  <si>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</si>
  <si>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</si>
  <si>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</si>
  <si>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</si>
  <si>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</si>
  <si>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</si>
  <si>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</si>
  <si>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</si>
  <si>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</si>
  <si>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</si>
  <si>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</si>
  <si>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</si>
  <si>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</si>
  <si>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</si>
  <si>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</si>
  <si>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</si>
  <si>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</si>
  <si>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</si>
  <si>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</si>
  <si>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</si>
  <si>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</si>
  <si>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</si>
  <si>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</si>
  <si>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</si>
  <si>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</si>
  <si>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</si>
  <si>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</si>
  <si>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</si>
  <si>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</si>
  <si>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</si>
  <si>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</si>
  <si>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</si>
  <si>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</si>
  <si>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</si>
  <si>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</si>
  <si>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</si>
  <si>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</si>
  <si>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</si>
  <si>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</si>
  <si>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</si>
  <si>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</si>
  <si>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</si>
  <si>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</si>
  <si>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</si>
  <si>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</si>
  <si>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</si>
  <si>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</si>
  <si>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</si>
  <si>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</si>
  <si>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</si>
  <si>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</si>
  <si>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</si>
  <si>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</si>
  <si>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</si>
  <si>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</si>
  <si>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</si>
  <si>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</si>
  <si>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</si>
  <si>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</si>
  <si>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</si>
  <si>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</si>
  <si>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</si>
  <si>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</si>
  <si>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</si>
  <si>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</si>
  <si>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</si>
  <si>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</si>
  <si>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</si>
  <si>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</si>
  <si>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</si>
  <si>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</si>
  <si>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</si>
  <si>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</si>
  <si>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</si>
  <si>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</si>
  <si>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</si>
  <si>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</si>
  <si>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</si>
  <si>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</si>
  <si>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</si>
  <si>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</si>
  <si>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</si>
  <si>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</si>
  <si>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</si>
  <si>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</si>
  <si>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</si>
  <si>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</si>
  <si>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</si>
  <si>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</si>
  <si>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</si>
  <si>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</si>
  <si>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</si>
  <si>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</si>
  <si>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</si>
  <si>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</si>
  <si>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</si>
  <si>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</si>
  <si>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</si>
  <si>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</si>
  <si>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</si>
  <si>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</si>
  <si>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</si>
  <si>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</si>
  <si>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</si>
  <si>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</si>
  <si>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</si>
  <si>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</si>
  <si>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</si>
  <si>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</si>
  <si>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</si>
  <si>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</si>
  <si>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</si>
  <si>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</si>
  <si>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</si>
  <si>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</si>
  <si>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</si>
  <si>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</si>
  <si>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</si>
  <si>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</si>
  <si>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</si>
  <si>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</si>
  <si>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</si>
  <si>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</si>
  <si>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</si>
  <si>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</si>
  <si>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</si>
  <si>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</si>
  <si>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</si>
  <si>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</si>
  <si>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</si>
  <si>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</si>
  <si>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</si>
  <si>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</si>
  <si>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</si>
  <si>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</si>
  <si>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</si>
  <si>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</si>
  <si>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</si>
  <si>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</si>
  <si>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</si>
  <si>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</si>
  <si>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</si>
  <si>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</si>
  <si>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</si>
  <si>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</si>
  <si>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</si>
  <si>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</si>
  <si>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</si>
  <si>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</si>
  <si>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</si>
  <si>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</si>
  <si>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</si>
  <si>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</si>
  <si>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</si>
  <si>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</si>
  <si>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</si>
  <si>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</si>
  <si>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</si>
  <si>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</si>
  <si>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</si>
  <si>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</si>
  <si>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</si>
  <si>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</si>
  <si>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</si>
  <si>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</si>
  <si>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</si>
  <si>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</si>
  <si>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</si>
  <si>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</si>
  <si>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</si>
  <si>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</si>
  <si>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</si>
  <si>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</si>
  <si>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</si>
  <si>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</si>
  <si>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</si>
  <si>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</si>
  <si>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</si>
  <si>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</si>
  <si>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</si>
  <si>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</si>
  <si>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</si>
  <si>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</si>
  <si>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</si>
  <si>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</si>
  <si>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</si>
  <si>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</si>
  <si>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</si>
  <si>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</si>
  <si>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</si>
  <si>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</si>
  <si>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</si>
  <si>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</si>
  <si>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</si>
  <si>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</si>
  <si>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</si>
  <si>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</si>
  <si>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</si>
  <si>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</si>
  <si>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</si>
  <si>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</si>
  <si>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</si>
  <si>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</si>
  <si>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</si>
  <si>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</si>
  <si>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</si>
  <si>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</si>
  <si>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</si>
  <si>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</si>
  <si>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</si>
  <si>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</si>
  <si>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</si>
  <si>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</si>
  <si>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</si>
  <si>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</si>
  <si>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</si>
  <si>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</si>
  <si>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</si>
  <si>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</si>
  <si>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</si>
  <si>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</si>
  <si>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</si>
  <si>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</si>
  <si>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</si>
  <si>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</si>
  <si>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</si>
  <si>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</si>
  <si>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</si>
  <si>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</si>
  <si>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</si>
  <si>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</si>
  <si>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</si>
  <si>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</si>
  <si>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</si>
  <si>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</si>
  <si>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</si>
  <si>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</si>
  <si>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</si>
  <si>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</si>
  <si>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</si>
  <si>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</si>
  <si>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</si>
  <si>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</si>
  <si>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</si>
  <si>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</si>
  <si>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</si>
  <si>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</si>
  <si>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</si>
  <si>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</si>
  <si>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</si>
  <si>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</si>
  <si>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</si>
  <si>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</si>
  <si>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</si>
  <si>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</si>
  <si>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</si>
  <si>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</si>
  <si>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</si>
  <si>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</si>
  <si>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</si>
  <si>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</si>
  <si>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</si>
  <si>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</si>
  <si>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</si>
  <si>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</si>
  <si>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</si>
  <si>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</si>
  <si>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</si>
  <si>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</si>
  <si>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</si>
  <si>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</si>
  <si>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</si>
  <si>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</si>
  <si>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</si>
  <si>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</si>
  <si>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</si>
  <si>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</si>
  <si>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</si>
  <si>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</si>
  <si>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</si>
  <si>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</si>
  <si>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</si>
  <si>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</si>
  <si>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</si>
  <si>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</si>
  <si>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</si>
  <si>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</si>
  <si>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</si>
  <si>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</si>
  <si>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</si>
  <si>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</si>
  <si>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</si>
  <si>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</si>
  <si>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</si>
  <si>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</si>
  <si>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</si>
  <si>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</si>
  <si>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</si>
  <si>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</si>
  <si>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</si>
  <si>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</si>
  <si>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</si>
  <si>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</si>
  <si>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</si>
  <si>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</si>
  <si>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</si>
  <si>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</si>
  <si>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</si>
  <si>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</si>
  <si>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</si>
  <si>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</si>
  <si>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</si>
  <si>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</si>
  <si>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</si>
  <si>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</si>
  <si>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</si>
  <si>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</si>
  <si>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</si>
  <si>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</si>
  <si>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</si>
  <si>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</si>
  <si>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</si>
  <si>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</si>
  <si>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</si>
  <si>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</si>
  <si>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</si>
  <si>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</si>
  <si>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</si>
  <si>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</si>
  <si>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</si>
  <si>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</si>
  <si>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</si>
  <si>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</si>
  <si>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</si>
  <si>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</si>
  <si>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</si>
  <si>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</si>
  <si>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</si>
  <si>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</si>
  <si>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</si>
  <si>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</si>
  <si>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</si>
  <si>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</si>
  <si>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</si>
  <si>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</si>
  <si>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</si>
  <si>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</si>
  <si>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</si>
  <si>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</si>
  <si>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</si>
  <si>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</si>
  <si>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</si>
  <si>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</si>
  <si>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</si>
  <si>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</si>
  <si>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</si>
  <si>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</si>
  <si>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</si>
  <si>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</si>
  <si>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</si>
  <si>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</si>
  <si>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</si>
  <si>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</si>
  <si>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</si>
  <si>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</si>
  <si>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</si>
  <si>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</si>
  <si>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</si>
  <si>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</si>
  <si>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</si>
  <si>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</si>
  <si>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</si>
  <si>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</si>
  <si>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</si>
  <si>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</si>
  <si>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</si>
  <si>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</si>
  <si>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</si>
  <si>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</si>
  <si>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</si>
  <si>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</si>
  <si>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</si>
  <si>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</si>
  <si>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</si>
  <si>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</si>
  <si>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</si>
  <si>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</si>
  <si>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</si>
  <si>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</si>
  <si>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</si>
  <si>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</si>
  <si>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</si>
  <si>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</si>
  <si>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</si>
  <si>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</si>
  <si>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</si>
  <si>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</si>
  <si>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</si>
  <si>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</si>
  <si>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</si>
  <si>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</si>
  <si>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</si>
  <si>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</si>
  <si>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</si>
  <si>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</si>
  <si>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</si>
  <si>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</si>
  <si>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</si>
  <si>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</si>
  <si>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</si>
  <si>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</si>
  <si>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</si>
  <si>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</si>
  <si>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</si>
  <si>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</si>
  <si>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</si>
  <si>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</si>
  <si>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</si>
  <si>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</si>
  <si>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</si>
  <si>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</si>
  <si>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</si>
  <si>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</si>
  <si>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</si>
  <si>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</si>
  <si>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</si>
  <si>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</si>
  <si>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</si>
  <si>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</si>
  <si>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</si>
  <si>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</si>
  <si>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</si>
  <si>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</si>
  <si>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</si>
  <si>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</si>
  <si>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</si>
  <si>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</si>
  <si>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</si>
  <si>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</si>
  <si>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</si>
  <si>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</si>
  <si>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</si>
  <si>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</si>
  <si>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</si>
  <si>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</si>
  <si>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</si>
  <si>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</si>
  <si>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</si>
  <si>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</si>
  <si>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</si>
  <si>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</si>
  <si>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</si>
  <si>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</si>
  <si>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</si>
  <si>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</si>
  <si>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</si>
  <si>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</si>
  <si>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</si>
  <si>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</si>
  <si>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</si>
  <si>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</si>
  <si>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</si>
  <si>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</si>
  <si>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</si>
  <si>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</si>
  <si>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</si>
  <si>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</si>
  <si>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</si>
  <si>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</si>
  <si>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</si>
  <si>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</si>
  <si>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</si>
  <si>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</si>
  <si>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</si>
  <si>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</si>
  <si>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</si>
  <si>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</si>
  <si>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</si>
  <si>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</si>
  <si>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</si>
  <si>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</si>
  <si>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</si>
  <si>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</si>
  <si>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</si>
  <si>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</si>
  <si>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</si>
  <si>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</si>
  <si>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</si>
  <si>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</si>
  <si>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</si>
  <si>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</si>
  <si>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</si>
  <si>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</si>
  <si>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</si>
  <si>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</si>
  <si>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</si>
  <si>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</si>
  <si>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</si>
  <si>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</si>
  <si>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</si>
  <si>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</si>
  <si>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</si>
  <si>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</si>
  <si>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</si>
  <si>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</si>
  <si>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</si>
  <si>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</si>
  <si>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</si>
  <si>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</si>
  <si>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</si>
  <si>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</si>
  <si>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</si>
  <si>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</si>
  <si>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</si>
  <si>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</si>
  <si>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</si>
  <si>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</si>
  <si>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</si>
  <si>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</si>
  <si>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</si>
  <si>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</si>
  <si>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</si>
  <si>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</si>
  <si>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</si>
  <si>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</si>
  <si>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</si>
  <si>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</si>
  <si>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</si>
  <si>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</si>
  <si>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</si>
  <si>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</si>
  <si>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</si>
  <si>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</si>
  <si>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</si>
  <si>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</si>
  <si>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</si>
  <si>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</si>
  <si>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</si>
  <si>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</si>
  <si>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</si>
  <si>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</si>
  <si>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</si>
  <si>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</si>
  <si>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</si>
  <si>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</si>
  <si>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</si>
  <si>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</si>
  <si>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</si>
  <si>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</si>
  <si>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</si>
  <si>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</si>
  <si>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</si>
  <si>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</si>
  <si>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</si>
  <si>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</si>
  <si>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</si>
  <si>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</si>
  <si>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</si>
  <si>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</si>
  <si>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</si>
  <si>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</si>
  <si>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</si>
  <si>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</si>
  <si>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</si>
  <si>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</si>
  <si>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</si>
  <si>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</si>
  <si>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</si>
  <si>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</si>
  <si>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</si>
  <si>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</si>
  <si>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</si>
  <si>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</si>
  <si>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</si>
  <si>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</si>
  <si>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</si>
  <si>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</si>
  <si>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</si>
  <si>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</si>
  <si>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</si>
  <si>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</si>
  <si>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</si>
  <si>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</si>
  <si>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</si>
  <si>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</si>
  <si>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</si>
  <si>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</si>
  <si>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</si>
  <si>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</si>
  <si>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</si>
  <si>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</si>
  <si>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</si>
  <si>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</si>
  <si>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</si>
  <si>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</si>
  <si>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</si>
  <si>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</si>
  <si>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</si>
  <si>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</si>
  <si>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</si>
  <si>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</si>
  <si>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</si>
  <si>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</si>
  <si>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</si>
  <si>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</si>
  <si>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</si>
  <si>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</si>
  <si>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</si>
  <si>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</si>
  <si>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</si>
  <si>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</si>
  <si>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</si>
  <si>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</si>
  <si>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</si>
  <si>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</si>
  <si>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</si>
  <si>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</si>
  <si>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</si>
  <si>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</si>
  <si>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</si>
  <si>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</si>
  <si>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</si>
  <si>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</si>
  <si>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</si>
  <si>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</si>
  <si>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</si>
  <si>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</si>
  <si>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</si>
  <si>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</si>
  <si>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</si>
  <si>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</si>
  <si>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</si>
  <si>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</si>
  <si>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</si>
  <si>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</si>
  <si>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</si>
  <si>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</si>
  <si>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</si>
  <si>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</si>
  <si>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</si>
  <si>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</si>
  <si>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</si>
  <si>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</si>
  <si>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</si>
  <si>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</si>
  <si>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</si>
  <si>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</si>
  <si>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</si>
  <si>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</si>
  <si>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</si>
  <si>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</si>
  <si>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</si>
  <si>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</si>
  <si>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</si>
  <si>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</si>
  <si>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</si>
  <si>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</si>
  <si>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</si>
  <si>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</si>
  <si>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</si>
  <si>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</si>
  <si>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</si>
  <si>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</si>
  <si>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</si>
  <si>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</si>
  <si>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</si>
  <si>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</si>
  <si>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</si>
  <si>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</si>
  <si>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</si>
  <si>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</si>
  <si>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</si>
  <si>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</si>
  <si>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</si>
  <si>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</si>
  <si>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</si>
  <si>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</si>
  <si>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</si>
  <si>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</si>
  <si>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</si>
  <si>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</si>
  <si>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</si>
  <si>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</si>
  <si>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</si>
  <si>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</si>
  <si>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</si>
  <si>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</si>
  <si>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</si>
  <si>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</si>
  <si>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</si>
  <si>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</si>
  <si>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</si>
  <si>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</si>
  <si>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</si>
  <si>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</si>
  <si>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</si>
  <si>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</si>
  <si>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</si>
  <si>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</si>
  <si>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</si>
  <si>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</si>
  <si>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</si>
  <si>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</si>
  <si>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</si>
  <si>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</si>
  <si>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</si>
  <si>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</si>
  <si>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</si>
  <si>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</si>
  <si>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</si>
  <si>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</si>
  <si>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</si>
  <si>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</si>
  <si>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</si>
  <si>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</si>
  <si>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</si>
  <si>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</si>
  <si>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</si>
  <si>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</si>
  <si>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</si>
  <si>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</si>
  <si>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</si>
  <si>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</si>
  <si>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</si>
  <si>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</si>
  <si>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</si>
  <si>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</si>
  <si>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</si>
  <si>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</si>
  <si>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</si>
  <si>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</si>
  <si>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</si>
  <si>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</si>
  <si>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</si>
  <si>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</si>
  <si>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</si>
  <si>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</si>
  <si>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</si>
  <si>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</si>
  <si>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</si>
  <si>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</si>
  <si>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</si>
  <si>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</si>
  <si>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</si>
  <si>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</si>
  <si>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</si>
  <si>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</si>
  <si>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</si>
  <si>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</si>
  <si>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</si>
  <si>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</si>
  <si>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</si>
  <si>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</si>
  <si>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</si>
  <si>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</si>
  <si>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</si>
  <si>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</si>
  <si>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</si>
  <si>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</si>
  <si>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</si>
  <si>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</si>
  <si>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</si>
  <si>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</si>
  <si>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</si>
  <si>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</si>
  <si>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</si>
  <si>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</si>
  <si>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</si>
  <si>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</si>
  <si>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</si>
  <si>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</si>
  <si>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</si>
  <si>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</si>
  <si>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</si>
  <si>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</si>
  <si>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</si>
  <si>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</si>
  <si>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</si>
  <si>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</si>
  <si>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</si>
  <si>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</si>
  <si>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</si>
  <si>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</si>
  <si>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</si>
  <si>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</si>
  <si>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</si>
  <si>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</si>
  <si>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</si>
  <si>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</si>
  <si>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</si>
  <si>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</si>
  <si>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</si>
  <si>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</si>
  <si>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</si>
  <si>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</si>
  <si>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</si>
  <si>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</si>
  <si>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</si>
  <si>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</si>
  <si>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</si>
  <si>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</si>
  <si>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</si>
  <si>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</si>
  <si>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</si>
  <si>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</si>
  <si>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</si>
  <si>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</si>
  <si>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</si>
  <si>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</si>
  <si>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</si>
  <si>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</si>
  <si>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</si>
  <si>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</si>
  <si>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</si>
  <si>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</si>
  <si>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</si>
  <si>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</si>
  <si>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</si>
  <si>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</si>
  <si>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</si>
  <si>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</si>
  <si>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</si>
  <si>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</si>
  <si>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</si>
  <si>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</si>
  <si>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</si>
  <si>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</si>
  <si>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</si>
  <si>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</si>
  <si>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</si>
  <si>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</si>
  <si>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</si>
  <si>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</si>
  <si>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</si>
  <si>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</si>
  <si>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</si>
  <si>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</si>
  <si>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</si>
  <si>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</si>
  <si>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</si>
  <si>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</si>
  <si>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</si>
  <si>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</si>
  <si>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</si>
  <si>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</si>
  <si>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</si>
  <si>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</si>
  <si>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</si>
  <si>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</si>
  <si>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</si>
  <si>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</si>
  <si>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</si>
  <si>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</si>
  <si>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</si>
  <si>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</si>
  <si>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</si>
  <si>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</si>
  <si>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</si>
  <si>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</si>
  <si>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</si>
  <si>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</si>
  <si>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</si>
  <si>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</si>
  <si>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</si>
  <si>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</si>
  <si>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</si>
  <si>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</si>
  <si>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</si>
  <si>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</si>
  <si>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</si>
  <si>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</si>
  <si>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</si>
  <si>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</si>
  <si>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</si>
  <si>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</si>
  <si>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</si>
  <si>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</si>
  <si>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</si>
  <si>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</si>
  <si>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</si>
  <si>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</si>
  <si>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</si>
  <si>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</si>
  <si>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</si>
  <si>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</si>
  <si>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</si>
  <si>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</si>
  <si>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</si>
  <si>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</si>
  <si>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</si>
  <si>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</si>
  <si>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</si>
  <si>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</si>
  <si>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</si>
  <si>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</si>
  <si>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</si>
  <si>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</si>
  <si>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</si>
  <si>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</si>
  <si>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</si>
  <si>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</si>
  <si>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</si>
  <si>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</si>
  <si>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</si>
  <si>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</si>
  <si>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</si>
  <si>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</si>
  <si>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</si>
  <si>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</si>
  <si>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</si>
  <si>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</si>
  <si>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</si>
  <si>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</si>
  <si>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</si>
  <si>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</si>
  <si>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</si>
  <si>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</si>
  <si>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</si>
  <si>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</si>
  <si>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</si>
  <si>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</si>
  <si>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</si>
  <si>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</si>
  <si>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</si>
  <si>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</si>
  <si>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</si>
  <si>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</si>
  <si>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</si>
  <si>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</si>
  <si>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</si>
  <si>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</si>
  <si>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</si>
  <si>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</si>
  <si>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</si>
  <si>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</si>
  <si>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</si>
  <si>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</si>
  <si>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</si>
  <si>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</si>
  <si>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</si>
  <si>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</si>
  <si>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</si>
  <si>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</si>
  <si>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</si>
  <si>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</si>
  <si>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</si>
  <si>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</si>
  <si>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</si>
  <si>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</si>
  <si>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</si>
  <si>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</si>
  <si>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</si>
  <si>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</si>
  <si>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</si>
  <si>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</si>
  <si>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</si>
  <si>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</si>
  <si>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</si>
  <si>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</si>
  <si>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</si>
  <si>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</si>
  <si>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</si>
  <si>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</si>
  <si>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</si>
  <si>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</si>
  <si>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</si>
  <si>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</si>
  <si>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</si>
  <si>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</si>
  <si>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</si>
  <si>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</si>
  <si>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</si>
  <si>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</si>
  <si>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</si>
  <si>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</si>
  <si>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</si>
  <si>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</si>
  <si>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</si>
  <si>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</si>
  <si>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</si>
  <si>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</si>
  <si>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</si>
  <si>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</si>
  <si>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</si>
  <si>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</si>
  <si>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</si>
  <si>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</si>
  <si>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</si>
  <si>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</si>
  <si>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</si>
  <si>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</si>
  <si>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</si>
  <si>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</si>
  <si>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</si>
  <si>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</si>
  <si>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</si>
  <si>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</si>
  <si>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</si>
  <si>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</si>
  <si>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</si>
  <si>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</si>
  <si>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</si>
  <si>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</si>
  <si>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</si>
  <si>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</si>
  <si>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</si>
  <si>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</si>
  <si>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</si>
  <si>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</si>
  <si>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</si>
  <si>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</si>
  <si>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</si>
  <si>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</si>
  <si>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</si>
  <si>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</si>
  <si>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</si>
  <si>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</si>
  <si>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</si>
  <si>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</si>
  <si>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</si>
  <si>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</si>
  <si>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</si>
  <si>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</si>
  <si>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</si>
  <si>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</si>
  <si>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</si>
  <si>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</si>
  <si>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</si>
  <si>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</si>
  <si>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</si>
  <si>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</si>
  <si>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</si>
  <si>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</si>
  <si>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</si>
  <si>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</si>
  <si>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</si>
  <si>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</si>
  <si>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</si>
  <si>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</si>
  <si>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</si>
  <si>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</si>
  <si>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</si>
  <si>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</si>
  <si>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</si>
  <si>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</si>
  <si>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</si>
  <si>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</si>
  <si>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</si>
  <si>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</si>
  <si>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</si>
  <si>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</si>
  <si>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</si>
  <si>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</si>
  <si>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</si>
  <si>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</si>
  <si>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</si>
  <si>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</si>
  <si>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</si>
  <si>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</si>
  <si>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</si>
  <si>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</si>
  <si>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</si>
  <si>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</si>
  <si>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</si>
  <si>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</si>
  <si>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</si>
  <si>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</si>
  <si>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</si>
  <si>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</si>
  <si>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</si>
  <si>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</si>
  <si>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</si>
  <si>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</si>
  <si>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</si>
  <si>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</si>
  <si>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</si>
  <si>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</si>
  <si>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</si>
  <si>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</si>
  <si>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</si>
  <si>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</si>
  <si>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</si>
  <si>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</si>
  <si>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</si>
  <si>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</si>
  <si>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</si>
  <si>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</si>
  <si>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</si>
  <si>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</si>
  <si>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</si>
  <si>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</si>
  <si>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</si>
  <si>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</si>
  <si>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</si>
  <si>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</si>
  <si>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</si>
  <si>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</si>
  <si>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</si>
  <si>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</si>
  <si>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</si>
  <si>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</si>
  <si>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</si>
  <si>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</si>
  <si>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</si>
  <si>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</si>
  <si>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</si>
  <si>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</si>
  <si>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</si>
  <si>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</si>
  <si>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</si>
  <si>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</si>
  <si>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</si>
  <si>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</si>
  <si>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</si>
  <si>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</si>
  <si>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</si>
  <si>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</si>
  <si>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</si>
  <si>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</si>
  <si>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</si>
  <si>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</si>
  <si>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</si>
  <si>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</si>
  <si>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</si>
  <si>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</si>
  <si>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</si>
  <si>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</si>
  <si>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</si>
  <si>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</si>
  <si>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</si>
  <si>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</si>
  <si>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</si>
  <si>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</si>
  <si>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</si>
  <si>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</si>
  <si>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</si>
  <si>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</si>
  <si>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</si>
  <si>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</si>
  <si>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</si>
  <si>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</si>
  <si>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</si>
  <si>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</si>
  <si>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</si>
  <si>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</si>
  <si>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</si>
  <si>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</si>
  <si>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</si>
  <si>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</si>
  <si>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</si>
  <si>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</si>
  <si>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</si>
  <si>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</si>
  <si>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</si>
  <si>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</si>
  <si>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</si>
  <si>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</si>
  <si>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</si>
  <si>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</si>
  <si>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</si>
  <si>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</si>
  <si>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</si>
  <si>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</si>
  <si>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</si>
  <si>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</si>
  <si>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</si>
  <si>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</si>
  <si>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</si>
  <si>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</si>
  <si>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</si>
  <si>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</si>
  <si>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</si>
  <si>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</si>
  <si>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</si>
  <si>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</si>
  <si>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</si>
  <si>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</si>
  <si>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</si>
  <si>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</si>
  <si>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</si>
  <si>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</si>
  <si>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</si>
  <si>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</si>
  <si>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</si>
  <si>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</si>
  <si>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</si>
  <si>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</si>
  <si>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</si>
  <si>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</si>
  <si>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</si>
  <si>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</si>
  <si>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</si>
  <si>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</si>
  <si>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</si>
  <si>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</si>
  <si>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</si>
  <si>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</si>
  <si>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</si>
  <si>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</si>
  <si>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</si>
  <si>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</si>
  <si>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</si>
  <si>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</si>
  <si>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</si>
  <si>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</si>
  <si>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</si>
  <si>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</si>
  <si>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</si>
  <si>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</si>
  <si>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</si>
  <si>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</si>
  <si>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</si>
  <si>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</si>
  <si>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</si>
  <si>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</si>
  <si>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</si>
  <si>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</si>
  <si>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</si>
  <si>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</si>
  <si>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</si>
  <si>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</si>
  <si>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</si>
  <si>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</si>
  <si>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</si>
  <si>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</si>
  <si>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</si>
  <si>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</si>
  <si>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</si>
  <si>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</si>
  <si>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</si>
  <si>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</si>
  <si>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</si>
  <si>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</si>
  <si>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</si>
  <si>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</si>
  <si>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</si>
  <si>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</si>
  <si>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</si>
  <si>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</si>
  <si>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</si>
  <si>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</si>
  <si>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</si>
  <si>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</si>
  <si>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</si>
  <si>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</si>
  <si>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</si>
  <si>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</si>
  <si>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</si>
  <si>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</si>
  <si>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</si>
  <si>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</si>
  <si>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</si>
  <si>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</si>
  <si>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</si>
  <si>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</si>
  <si>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</si>
  <si>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</si>
  <si>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</si>
  <si>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</si>
  <si>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</si>
  <si>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</si>
  <si>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</si>
  <si>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</si>
  <si>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</si>
  <si>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</si>
  <si>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</si>
  <si>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</si>
  <si>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</si>
  <si>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</si>
  <si>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</si>
  <si>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</si>
  <si>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</si>
  <si>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</si>
  <si>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</si>
  <si>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</si>
  <si>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</si>
  <si>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</si>
  <si>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</si>
  <si>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</si>
  <si>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</si>
  <si>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</si>
  <si>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</si>
  <si>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</si>
  <si>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</si>
  <si>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</si>
  <si>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</si>
  <si>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</si>
  <si>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</si>
  <si>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</si>
  <si>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</si>
  <si>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</si>
  <si>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</si>
  <si>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</si>
  <si>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</si>
  <si>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</si>
  <si>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</si>
  <si>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</si>
  <si>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</si>
  <si>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</si>
  <si>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</si>
  <si>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</si>
  <si>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</si>
  <si>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</si>
  <si>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</si>
  <si>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</si>
  <si>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</si>
  <si>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</si>
  <si>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</si>
  <si>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</si>
  <si>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</si>
  <si>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</si>
  <si>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</si>
  <si>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</si>
  <si>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</si>
  <si>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</si>
  <si>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</si>
  <si>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</si>
  <si>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</si>
  <si>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</si>
  <si>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</si>
  <si>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</si>
  <si>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</si>
  <si>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</si>
  <si>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</si>
  <si>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</si>
  <si>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</si>
  <si>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</si>
  <si>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</si>
  <si>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</si>
  <si>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</si>
  <si>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</si>
  <si>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</si>
  <si>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</si>
  <si>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</si>
  <si>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</si>
  <si>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</si>
  <si>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</si>
  <si>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</si>
  <si>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</si>
  <si>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</si>
  <si>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</si>
  <si>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</si>
  <si>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</si>
  <si>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</si>
  <si>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</si>
  <si>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</si>
  <si>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</si>
  <si>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</si>
  <si>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</si>
  <si>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</si>
  <si>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</si>
  <si>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</si>
  <si>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</si>
  <si>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</si>
  <si>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</si>
  <si>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</si>
  <si>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</si>
  <si>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</si>
  <si>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</si>
  <si>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</si>
  <si>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</si>
  <si>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</si>
  <si>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</si>
  <si>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</si>
  <si>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</si>
  <si>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Median</t>
  </si>
  <si>
    <t>Goal</t>
  </si>
  <si>
    <t>Number Successsful</t>
  </si>
  <si>
    <t>Number 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</si>
  <si>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</si>
  <si>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</si>
  <si>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</si>
  <si>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</si>
  <si>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</si>
  <si>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</si>
  <si>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</si>
  <si>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</si>
  <si>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</si>
  <si>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</si>
  <si>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</si>
  <si>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</si>
  <si>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</si>
  <si>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</si>
  <si>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</si>
  <si>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</si>
  <si>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</si>
  <si>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</si>
  <si>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 xml:space="preserve">Mean </t>
  </si>
  <si>
    <t>Minimum</t>
  </si>
  <si>
    <t>Maximum</t>
  </si>
  <si>
    <t>Variance</t>
  </si>
  <si>
    <t>Standard Diviation</t>
  </si>
  <si>
    <t>Successful</t>
  </si>
  <si>
    <t xml:space="preserve">Statistics </t>
  </si>
  <si>
    <t>Unsuccessful (failed)</t>
  </si>
  <si>
    <t>Mean + 1SD:</t>
  </si>
  <si>
    <t>Mean - 1SD:</t>
  </si>
  <si>
    <t>Z- score failed_backers_count</t>
  </si>
  <si>
    <t>Probablity_distribution</t>
  </si>
  <si>
    <t>Statistical Analysis</t>
  </si>
  <si>
    <t>Z- score successful_backers_count</t>
  </si>
  <si>
    <t>Summery by mean</t>
  </si>
  <si>
    <t>Summery by median</t>
  </si>
  <si>
    <t>Fisrt Quartile:</t>
  </si>
  <si>
    <t>Median:</t>
  </si>
  <si>
    <t>Z -SCORE  &lt;  -2.68 (lower outlier):</t>
  </si>
  <si>
    <t>Z -SCORE  &gt;  2.68 (Upper outlier):</t>
  </si>
  <si>
    <t>Mean</t>
  </si>
  <si>
    <t>Second  Quartile:</t>
  </si>
  <si>
    <t>Interquartile Range:</t>
  </si>
  <si>
    <t>Third Quartile:</t>
  </si>
  <si>
    <t>Q1 - (1.5*IQR) lower Boundary:</t>
  </si>
  <si>
    <t>Q3 + (1.5*IQR) upper Boundary: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</si>
</sst>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d/yy;@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 (Body)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4" fillId="6" borderId="0" applyNumberFormat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164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0" fontId="1" fillId="3" borderId="0" xfId="0" applyFont="1" applyFill="1"/>
    <xf numFmtId="0" fontId="0" fillId="2" borderId="0" xfId="0" applyNumberFormat="1" applyFill="1"/>
    <xf numFmtId="2" fontId="0" fillId="2" borderId="0" xfId="0" applyNumberFormat="1" applyFill="1"/>
    <xf numFmtId="0" fontId="3" fillId="0" borderId="0" xfId="0" applyFont="1"/>
    <xf numFmtId="2" fontId="0" fillId="4" borderId="0" xfId="0" applyNumberFormat="1" applyFill="1"/>
    <xf numFmtId="0" fontId="1" fillId="5" borderId="0" xfId="0" applyFont="1" applyFill="1"/>
    <xf numFmtId="2" fontId="0" fillId="0" borderId="0" xfId="0" applyNumberFormat="1"/>
    <xf numFmtId="0" fontId="1" fillId="2" borderId="0" xfId="0" applyNumberFormat="1" applyFont="1" applyFill="1"/>
    <xf numFmtId="0" fontId="7" fillId="2" borderId="0" xfId="0" applyNumberFormat="1" applyFont="1" applyFill="1"/>
    <xf numFmtId="0" fontId="1" fillId="0" borderId="0" xfId="0" applyFont="1"/>
    <xf numFmtId="0" fontId="0" fillId="2" borderId="0" xfId="0" applyNumberFormat="1" applyFill="1" applyAlignment="1">
      <alignment horizontal="right"/>
    </xf>
    <xf numFmtId="0" fontId="5" fillId="2" borderId="0" xfId="0" applyNumberFormat="1" applyFont="1" applyFill="1" applyAlignment="1"/>
    <xf numFmtId="2" fontId="6" fillId="0" borderId="0" xfId="0" applyNumberFormat="1" applyFont="1"/>
    <xf numFmtId="0" fontId="0" fillId="2" borderId="0" xfId="0" applyFill="1"/>
    <xf numFmtId="0" fontId="1" fillId="2" borderId="0" xfId="0" applyFont="1" applyFill="1"/>
    <xf numFmtId="0" fontId="4" fillId="6" borderId="0" xfId="3" applyBorder="1"/>
    <xf numFmtId="0" fontId="4" fillId="6" borderId="0" xfId="3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">
    <cellStyle name="Bad" xfId="3" builtinId="27"/>
    <cellStyle name="Currency" xfId="2" builtinId="4"/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A5FED"/>
      <color rgb="FFE2DFE7"/>
      <color rgb="FFFF6C68"/>
      <color rgb="FFFF886C"/>
      <color rgb="FF8C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based on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Category</a:t>
            </a:r>
          </a:p>
        </c:rich>
      </c:tx>
      <c:layout>
        <c:manualLayout>
          <c:xMode val="edge"/>
          <c:yMode val="edge"/>
          <c:x val="0.37187933098320869"/>
          <c:y val="3.49794238683127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071412948381459E-2"/>
          <c:y val="1.9071248906386701E-2"/>
          <c:w val="0.81875724518810145"/>
          <c:h val="0.881256014873140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539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F-FB47-A065-DC8D09C10693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AF-FB47-A065-DC8D09C10693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AF-FB47-A065-DC8D09C10693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AF-FB47-A065-DC8D09C10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328191"/>
        <c:axId val="2006152959"/>
      </c:barChart>
      <c:catAx>
        <c:axId val="200632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152959"/>
        <c:crosses val="autoZero"/>
        <c:auto val="1"/>
        <c:lblAlgn val="ctr"/>
        <c:lblOffset val="100"/>
        <c:noMultiLvlLbl val="0"/>
      </c:catAx>
      <c:valAx>
        <c:axId val="200615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Record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3.1154526186318765E-3"/>
              <c:y val="0.42935452512880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2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based on sub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sub category</a:t>
            </a:r>
          </a:p>
        </c:rich>
      </c:tx>
      <c:layout>
        <c:manualLayout>
          <c:xMode val="edge"/>
          <c:yMode val="edge"/>
          <c:x val="0.412776173479454"/>
          <c:y val="4.30107526881720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38505882473403"/>
          <c:y val="2.821869488536155E-2"/>
          <c:w val="0.86425596182791842"/>
          <c:h val="0.864553458595453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based on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1-0E4F-8426-9B214EFE2260}"/>
            </c:ext>
          </c:extLst>
        </c:ser>
        <c:ser>
          <c:idx val="1"/>
          <c:order val="1"/>
          <c:tx>
            <c:strRef>
              <c:f>'Outcomes based on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1-0E4F-8426-9B214EFE2260}"/>
            </c:ext>
          </c:extLst>
        </c:ser>
        <c:ser>
          <c:idx val="2"/>
          <c:order val="2"/>
          <c:tx>
            <c:strRef>
              <c:f>'Outcomes based on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25">
                  <c:v>1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C1-0E4F-8426-9B214EFE2260}"/>
            </c:ext>
          </c:extLst>
        </c:ser>
        <c:ser>
          <c:idx val="3"/>
          <c:order val="3"/>
          <c:tx>
            <c:strRef>
              <c:f>'Outcomes based on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based on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39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C1-0E4F-8426-9B214EFE2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8385935"/>
        <c:axId val="2008423887"/>
      </c:barChart>
      <c:catAx>
        <c:axId val="200838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</a:t>
                </a:r>
                <a:r>
                  <a:rPr lang="en-US" sz="1200" b="1" baseline="0"/>
                  <a:t>-Category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58757735009775258"/>
              <c:y val="0.97288786482334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02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423887"/>
        <c:crosses val="autoZero"/>
        <c:auto val="1"/>
        <c:lblAlgn val="ctr"/>
        <c:lblOffset val="100"/>
        <c:noMultiLvlLbl val="0"/>
      </c:catAx>
      <c:valAx>
        <c:axId val="200842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 record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38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[excel-challenge.xlsx]Outcomes based on date!PivotTable22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05-1644-B99F-9EB3ECBDE8E3}"/>
            </c:ext>
          </c:extLst>
        </c:ser>
        <c:ser>
          <c:idx val="1"/>
          <c:order val="1"/>
          <c:tx>
            <c:strRef>
              <c:f>'Outcomes based 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20-AF46-BE91-D905165AE8A3}"/>
            </c:ext>
          </c:extLst>
        </c:ser>
        <c:ser>
          <c:idx val="2"/>
          <c:order val="2"/>
          <c:tx>
            <c:strRef>
              <c:f>'Outcomes based on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20-AF46-BE91-D905165AE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0653343"/>
        <c:axId val="1641473055"/>
      </c:lineChart>
      <c:catAx>
        <c:axId val="206065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473055"/>
        <c:crosses val="autoZero"/>
        <c:auto val="1"/>
        <c:lblAlgn val="ctr"/>
        <c:lblOffset val="100"/>
        <c:noMultiLvlLbl val="0"/>
      </c:catAx>
      <c:valAx>
        <c:axId val="164147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</a:t>
                </a:r>
                <a:r>
                  <a:rPr lang="en-US" sz="1200" b="1" baseline="0"/>
                  <a:t>  Record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5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</a:t>
            </a:r>
            <a:r>
              <a:rPr lang="en-US" b="1" baseline="0"/>
              <a:t>tcomes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832050323318526E-2"/>
          <c:y val="1.3707865168539326E-2"/>
          <c:w val="0.94217877094972069"/>
          <c:h val="0.7375644617456526"/>
        </c:manualLayout>
      </c:layout>
      <c:lineChart>
        <c:grouping val="standard"/>
        <c:varyColors val="0"/>
        <c:ser>
          <c:idx val="0"/>
          <c:order val="0"/>
          <c:tx>
            <c:strRef>
              <c:f>'Otcomes based on goal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'Otcomes based on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'Otcomes based on goal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0-6749-9799-CFAD0313D8F2}"/>
            </c:ext>
          </c:extLst>
        </c:ser>
        <c:ser>
          <c:idx val="1"/>
          <c:order val="1"/>
          <c:tx>
            <c:strRef>
              <c:f>'Otcomes based on goal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'Otcomes based on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'Otcomes based on goal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0-6749-9799-CFAD0313D8F2}"/>
            </c:ext>
          </c:extLst>
        </c:ser>
        <c:ser>
          <c:idx val="2"/>
          <c:order val="2"/>
          <c:tx>
            <c:strRef>
              <c:f>'Otcomes based on goal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'Otcomes based on goal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'Otcomes based on goal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50-6749-9799-CFAD0313D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645359"/>
        <c:axId val="1394678207"/>
      </c:lineChart>
      <c:catAx>
        <c:axId val="166064535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78207"/>
        <c:crosses val="autoZero"/>
        <c:auto val="1"/>
        <c:lblAlgn val="ctr"/>
        <c:lblOffset val="100"/>
        <c:noMultiLvlLbl val="0"/>
      </c:catAx>
      <c:valAx>
        <c:axId val="13946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64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Average</a:t>
            </a:r>
            <a:r>
              <a:rPr lang="en-US" sz="1100" b="1" baseline="0"/>
              <a:t> of backers Per Outcome</a:t>
            </a:r>
            <a:r>
              <a:rPr lang="en-US" sz="1100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87489063867018"/>
          <c:y val="0.19483814523184603"/>
          <c:w val="0.85856955380577427"/>
          <c:h val="0.720948891805191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'Statistical on outcomes (Bonus)'!$A$7</c:f>
              <c:strCache>
                <c:ptCount val="1"/>
                <c:pt idx="0">
                  <c:v>Mean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'Statistical on outcomes (Bonus)'!$B$6:$C$6</c:f>
              <c:strCache>
                <c:ptCount val="2"/>
                <c:pt idx="0">
                  <c:v>Successful</c:v>
                </c:pt>
                <c:pt idx="1">
                  <c:v>Unsuccessful (failed)</c:v>
                </c:pt>
              </c:strCache>
            </c:strRef>
          </c:cat>
          <c:val>
            <c:numRef>
              <c:f>'Statistical on outcomes (Bonus)'!$B$7:$C$7</c:f>
              <c:numCache>
                <c:formatCode>0.00</c:formatCode>
                <c:ptCount val="2"/>
                <c:pt idx="0">
                  <c:v>194.50274725274724</c:v>
                </c:pt>
                <c:pt idx="1">
                  <c:v>17.709803921568628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1-FC41-A8CF-95DE537D9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5817839"/>
        <c:axId val="786193487"/>
      </c:barChart>
      <c:catAx>
        <c:axId val="78581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193487"/>
        <c:crosses val="autoZero"/>
        <c:auto val="1"/>
        <c:lblAlgn val="ctr"/>
        <c:lblOffset val="100"/>
        <c:noMultiLvlLbl val="0"/>
      </c:catAx>
      <c:valAx>
        <c:axId val="78619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7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Median of backers per Outcome</a:t>
            </a:r>
          </a:p>
        </c:rich>
      </c:tx>
      <c:layout>
        <c:manualLayout>
          <c:xMode val="edge"/>
          <c:yMode val="edge"/>
          <c:x val="0.21181818181818179"/>
          <c:y val="4.86725663716814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on outcomes (Bonus)'!$A$8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'Statistical on outcomes (Bonus)'!$B$6:$C$6</c:f>
              <c:strCache>
                <c:ptCount val="2"/>
                <c:pt idx="0">
                  <c:v>Successful</c:v>
                </c:pt>
                <c:pt idx="1">
                  <c:v>Unsuccessful (failed)</c:v>
                </c:pt>
              </c:strCache>
            </c:strRef>
          </c:cat>
          <c:val>
            <c:numRef>
              <c:f>'Statistical on outcomes (Bonus)'!$B$8:$C$8</c:f>
              <c:numCache>
                <c:formatCode>0.00</c:formatCode>
                <c:ptCount val="2"/>
                <c:pt idx="0">
                  <c:v>62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E6-D149-9786-9FD9BCE34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6868415"/>
        <c:axId val="759880207"/>
      </c:barChart>
      <c:catAx>
        <c:axId val="119686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80207"/>
        <c:crosses val="autoZero"/>
        <c:auto val="1"/>
        <c:lblAlgn val="ctr"/>
        <c:lblOffset val="100"/>
        <c:noMultiLvlLbl val="0"/>
      </c:catAx>
      <c:valAx>
        <c:axId val="7598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86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Probabilty distribution of sucessful backers_count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/>
          </a:pPr>
          <a:r>
            <a: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Probabilty distribution of sucessful backers_count</a:t>
          </a:r>
        </a:p>
      </cx:txPr>
    </cx:title>
    <cx:plotArea>
      <cx:plotAreaRegion>
        <cx:series layoutId="clusteredColumn" uniqueId="{D8B8F075-169E-9242-A963-339C8D582E3D}">
          <cx:tx>
            <cx:txData>
              <cx:f>_xlchart.v1.4</cx:f>
              <cx:v>Probablity_distribution</cx:v>
            </cx:txData>
          </cx:tx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Successful backer_count( original_data)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 b="1"/>
          </a:pPr>
          <a:r>
            <a:rPr 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backer_count( original_data)</a:t>
          </a:r>
        </a:p>
      </cx:txPr>
    </cx:title>
    <cx:plotArea>
      <cx:plotAreaRegion>
        <cx:series layoutId="clusteredColumn" uniqueId="{EA75C973-3D01-9847-A7DE-24ABB1A761E2}">
          <cx:tx>
            <cx:txData>
              <cx:f>_xlchart.v1.8</cx:f>
              <cx:v>backers_count</cx:v>
            </cx:txData>
          </cx:tx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failed  backer_count( original_data)</a:t>
            </a:r>
            <a:endParaRPr lang="en-CA" sz="11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B4E4F3F9-BC1F-2F4E-BE80-5D44FD6305AD}">
          <cx:tx>
            <cx:txData>
              <cx:f>_xlchart.v1.0</cx:f>
              <cx:v>backers_count</cx:v>
            </cx:txData>
          </cx:tx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100"/>
            </a:pPr>
            <a:r>
              <a:rPr lang="en-US" sz="11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Probabilty distribution  for backers_count</a:t>
            </a: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D7384804-9F87-054B-AF9A-DD577BF30FE1}">
          <cx:dataId val="0"/>
          <cx:layoutPr>
            <cx:binning intervalClosed="r" underflow="auto" overflow="auto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Successful baker_count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baker_count </a:t>
          </a:r>
        </a:p>
      </cx:txPr>
    </cx:title>
    <cx:plotArea>
      <cx:plotAreaRegion>
        <cx:series layoutId="boxWhisker" uniqueId="{4202D925-4E1F-E745-A76F-6059E2697E97}">
          <cx:tx>
            <cx:txData>
              <cx:f>_xlchart.v1.6</cx:f>
              <cx:v>backers_count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failed  baker_count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 baker_count </a:t>
          </a:r>
        </a:p>
      </cx:txPr>
    </cx:title>
    <cx:plotArea>
      <cx:plotAreaRegion>
        <cx:series layoutId="boxWhisker" uniqueId="{BB64CA35-72A9-A543-89B0-2CF3360BF7F0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microsoft.com/office/2014/relationships/chartEx" Target="../charts/chartEx1.xml"/><Relationship Id="rId7" Type="http://schemas.microsoft.com/office/2014/relationships/chartEx" Target="../charts/chartEx5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microsoft.com/office/2014/relationships/chartEx" Target="../charts/chartEx4.xml"/><Relationship Id="rId5" Type="http://schemas.microsoft.com/office/2014/relationships/chartEx" Target="../charts/chartEx3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4</xdr:row>
      <xdr:rowOff>50800</xdr:rowOff>
    </xdr:from>
    <xdr:to>
      <xdr:col>16</xdr:col>
      <xdr:colOff>609600</xdr:colOff>
      <xdr:row>36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20B0C2-B6CC-5549-AA30-1DBBFF358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7</xdr:row>
      <xdr:rowOff>38100</xdr:rowOff>
    </xdr:from>
    <xdr:to>
      <xdr:col>21</xdr:col>
      <xdr:colOff>266700</xdr:colOff>
      <xdr:row>50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590D6-1282-8442-ACD8-F6A316B47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6</xdr:row>
      <xdr:rowOff>88900</xdr:rowOff>
    </xdr:from>
    <xdr:to>
      <xdr:col>15</xdr:col>
      <xdr:colOff>114300</xdr:colOff>
      <xdr:row>33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E5C985-F661-3447-8D9E-57D5EE635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16</xdr:row>
      <xdr:rowOff>158750</xdr:rowOff>
    </xdr:from>
    <xdr:to>
      <xdr:col>4</xdr:col>
      <xdr:colOff>2921000</xdr:colOff>
      <xdr:row>49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388DE-2512-9C4D-9AB2-6815CA54A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148167</xdr:colOff>
      <xdr:row>0</xdr:row>
      <xdr:rowOff>107950</xdr:rowOff>
    </xdr:from>
    <xdr:to>
      <xdr:col>4</xdr:col>
      <xdr:colOff>719666</xdr:colOff>
      <xdr:row>13</xdr:row>
      <xdr:rowOff>211668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11B17-9D04-594B-8A6F-1E221AA5F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795867</xdr:colOff>
      <xdr:row>0</xdr:row>
      <xdr:rowOff>152400</xdr:rowOff>
    </xdr:from>
    <xdr:to>
      <xdr:col>6</xdr:col>
      <xdr:colOff>601133</xdr:colOff>
      <xdr:row>13</xdr:row>
      <xdr:rowOff>194734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FE41E5-91E0-434F-AC91-0ED042504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863600</xdr:colOff>
      <xdr:row>14</xdr:row>
      <xdr:rowOff>186266</xdr:rowOff>
    </xdr:from>
    <xdr:to>
      <xdr:col>6</xdr:col>
      <xdr:colOff>575733</xdr:colOff>
      <xdr:row>25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5" name="Chart 24">
              <a:extLst>
                <a:ext uri="{FF2B5EF4-FFF2-40B4-BE49-F238E27FC236}">
                  <a16:creationId xmlns:a16="http://schemas.microsoft.com/office/drawing/2014/main" id="{699EE030-06C0-1D45-8C37-CC0E0D8777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45500" y="2904066"/>
              <a:ext cx="2531533" cy="22902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1456267</xdr:colOff>
      <xdr:row>23</xdr:row>
      <xdr:rowOff>220133</xdr:rowOff>
    </xdr:from>
    <xdr:to>
      <xdr:col>2</xdr:col>
      <xdr:colOff>1092200</xdr:colOff>
      <xdr:row>29</xdr:row>
      <xdr:rowOff>152400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5F9CA08-5400-EB49-A139-51B5CE0DD76F}"/>
            </a:ext>
          </a:extLst>
        </xdr:cNvPr>
        <xdr:cNvSpPr txBox="1"/>
      </xdr:nvSpPr>
      <xdr:spPr>
        <a:xfrm>
          <a:off x="1456267" y="4800600"/>
          <a:ext cx="3378200" cy="12276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The mean, Z-score, and the outlier result on the successful vs failed backers count showed that there is more variability in a successful group than the unsuccessful group. However, for both groups the data is not normally distributed, it is positively skewed (left-skewed).  The probability distribution graph also looks identical to the data graph. </a:t>
          </a:r>
        </a:p>
      </xdr:txBody>
    </xdr:sp>
    <xdr:clientData/>
  </xdr:twoCellAnchor>
  <xdr:twoCellAnchor>
    <xdr:from>
      <xdr:col>3</xdr:col>
      <xdr:colOff>143934</xdr:colOff>
      <xdr:row>15</xdr:row>
      <xdr:rowOff>25401</xdr:rowOff>
    </xdr:from>
    <xdr:to>
      <xdr:col>4</xdr:col>
      <xdr:colOff>753534</xdr:colOff>
      <xdr:row>26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3639D349-7E05-F346-9B9A-BA5F6D254E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1634" y="2933701"/>
              <a:ext cx="2463800" cy="2273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92604</xdr:colOff>
      <xdr:row>26</xdr:row>
      <xdr:rowOff>158750</xdr:rowOff>
    </xdr:from>
    <xdr:to>
      <xdr:col>4</xdr:col>
      <xdr:colOff>793751</xdr:colOff>
      <xdr:row>39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0" name="Chart 29">
              <a:extLst>
                <a:ext uri="{FF2B5EF4-FFF2-40B4-BE49-F238E27FC236}">
                  <a16:creationId xmlns:a16="http://schemas.microsoft.com/office/drawing/2014/main" id="{4AF238EF-DCA8-F745-83F1-47450A2FB4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0304" y="5365750"/>
              <a:ext cx="2555347" cy="2368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875772</xdr:colOff>
      <xdr:row>26</xdr:row>
      <xdr:rowOff>176213</xdr:rowOff>
    </xdr:from>
    <xdr:to>
      <xdr:col>6</xdr:col>
      <xdr:colOff>621771</xdr:colOff>
      <xdr:row>39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Chart 30">
              <a:extLst>
                <a:ext uri="{FF2B5EF4-FFF2-40B4-BE49-F238E27FC236}">
                  <a16:creationId xmlns:a16="http://schemas.microsoft.com/office/drawing/2014/main" id="{961D3535-55E4-E24A-A418-BC19619AE6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7672" y="5383213"/>
              <a:ext cx="2565399" cy="24304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13229</xdr:colOff>
      <xdr:row>39</xdr:row>
      <xdr:rowOff>145522</xdr:rowOff>
    </xdr:from>
    <xdr:to>
      <xdr:col>4</xdr:col>
      <xdr:colOff>965729</xdr:colOff>
      <xdr:row>58</xdr:row>
      <xdr:rowOff>39687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2" name="Chart 31">
              <a:extLst>
                <a:ext uri="{FF2B5EF4-FFF2-40B4-BE49-F238E27FC236}">
                  <a16:creationId xmlns:a16="http://schemas.microsoft.com/office/drawing/2014/main" id="{33346FDD-F035-294B-9BDA-9533813F61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0929" y="7879822"/>
              <a:ext cx="2806700" cy="35390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1481667</xdr:colOff>
      <xdr:row>45</xdr:row>
      <xdr:rowOff>52916</xdr:rowOff>
    </xdr:from>
    <xdr:to>
      <xdr:col>2</xdr:col>
      <xdr:colOff>1117600</xdr:colOff>
      <xdr:row>48</xdr:row>
      <xdr:rowOff>158750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15466FC-68A4-BB48-BB11-1ECFDD684B31}"/>
            </a:ext>
          </a:extLst>
        </xdr:cNvPr>
        <xdr:cNvSpPr txBox="1"/>
      </xdr:nvSpPr>
      <xdr:spPr>
        <a:xfrm>
          <a:off x="1481667" y="8731249"/>
          <a:ext cx="4107391" cy="6614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CA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median, the quartile, and outlier tests also showed an upper bound outlier for both successful and failed groups. There is higher variablity in sucessful group than failed group. </a:t>
          </a:r>
          <a:endParaRPr lang="en-US" sz="1100"/>
        </a:p>
      </xdr:txBody>
    </xdr:sp>
    <xdr:clientData/>
  </xdr:twoCellAnchor>
  <xdr:twoCellAnchor>
    <xdr:from>
      <xdr:col>4</xdr:col>
      <xdr:colOff>1084791</xdr:colOff>
      <xdr:row>39</xdr:row>
      <xdr:rowOff>158750</xdr:rowOff>
    </xdr:from>
    <xdr:to>
      <xdr:col>6</xdr:col>
      <xdr:colOff>635000</xdr:colOff>
      <xdr:row>58</xdr:row>
      <xdr:rowOff>26458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FF312E53-A9F4-CF43-BBCE-92D593158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66691" y="7893050"/>
              <a:ext cx="2369609" cy="35126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449792</xdr:colOff>
      <xdr:row>50</xdr:row>
      <xdr:rowOff>26458</xdr:rowOff>
    </xdr:from>
    <xdr:to>
      <xdr:col>1</xdr:col>
      <xdr:colOff>1627188</xdr:colOff>
      <xdr:row>56</xdr:row>
      <xdr:rowOff>66145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333D5C6E-5BE4-AB4F-A3AE-5316C775F642}"/>
            </a:ext>
          </a:extLst>
        </xdr:cNvPr>
        <xdr:cNvSpPr txBox="1"/>
      </xdr:nvSpPr>
      <xdr:spPr>
        <a:xfrm>
          <a:off x="449792" y="9630833"/>
          <a:ext cx="3902604" cy="11509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CA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Conclusion: Based on the given data the median summarizes the data more meaningfully. Thre is more variability in a successful group compared to a failed group due to higher upper outliers. In general, is not normally distributed, we need more sample to generalize about this data set.</a:t>
          </a:r>
          <a:endParaRPr lang="en-CA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0.383492013891" createdVersion="6" refreshedVersion="6" minRefreshableVersion="3" recordCount="4114" xr:uid="{E0C5DCB5-DA0B-B841-94FF-8C7623BF21C4}">
  <cacheSource type="worksheet">
    <worksheetSource ref="A2:V4115" sheet="Data_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0.929575115741" createdVersion="6" refreshedVersion="6" minRefreshableVersion="3" recordCount="4114" xr:uid="{C896BF55-A70E-E84C-B187-A9697182E84B}">
  <cacheSource type="worksheet">
    <worksheetSource ref="A1:V4115" sheet="Data_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_funded" numFmtId="1">
      <sharedItems containsSemiMixedTypes="0" containsString="0" containsNumber="1" minValue="0" maxValue="2260300"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_ended_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average_donation" numFmtId="164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4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3"/>
    <x v="0"/>
    <x v="0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x v="0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x v="1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x v="2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x v="3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x v="4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x v="5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x v="6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x v="7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x v="8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x v="9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x v="10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x v="11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x v="12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x v="13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x v="1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x v="15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x v="16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x v="17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x v="18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x v="19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x v="20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x v="21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x v="22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x v="23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x v="24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x v="25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x v="26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x v="27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x v="28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x v="29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x v="30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x v="31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x v="32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x v="33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x v="34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x v="3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x v="36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x v="37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x v="38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x v="39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x v="40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x v="41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x v="42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x v="43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x v="44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x v="45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x v="46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x v="47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x v="48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x v="49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x v="50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x v="51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x v="52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x v="53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x v="54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x v="55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x v="56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x v="57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x v="58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x v="59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x v="60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x v="6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x v="6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x v="63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x v="6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x v="65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x v="66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x v="67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x v="68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x v="69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x v="70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x v="71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x v="72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x v="73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x v="74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x v="75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x v="76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x v="77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x v="78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x v="79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x v="80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x v="81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x v="82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x v="83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x v="84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x v="85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x v="86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x v="87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x v="88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x v="89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x v="90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x v="91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x v="9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x v="93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x v="9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x v="95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x v="96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x v="97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x v="98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x v="99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x v="100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x v="10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x v="102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x v="103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x v="104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x v="105"/>
    <n v="39.383333333333333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x v="106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x v="107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x v="108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x v="109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x v="110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x v="111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x v="112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x v="113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x v="114"/>
    <n v="88.571428571428569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x v="115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x v="11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x v="117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x v="118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x v="119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x v="120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x v="121"/>
    <n v="1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x v="122"/>
    <e v="#DIV/0!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x v="123"/>
    <n v="25.166666666666668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x v="124"/>
    <e v="#DIV/0!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x v="125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x v="126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x v="127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x v="128"/>
    <n v="311.16666666666669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x v="129"/>
    <e v="#DIV/0!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x v="130"/>
    <e v="#DIV/0!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x v="131"/>
    <e v="#DIV/0!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x v="132"/>
    <n v="94.506172839506178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x v="133"/>
    <e v="#DIV/0!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x v="134"/>
    <e v="#DIV/0!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x v="135"/>
    <n v="80.59999999999999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x v="136"/>
    <e v="#DIV/0!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x v="137"/>
    <e v="#DIV/0!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x v="138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x v="139"/>
    <n v="5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x v="140"/>
    <e v="#DIV/0!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x v="141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x v="142"/>
    <n v="1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x v="143"/>
    <e v="#DIV/0!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x v="144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x v="145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x v="146"/>
    <n v="38.33333333333333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x v="147"/>
    <e v="#DIV/0!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x v="148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x v="149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x v="150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x v="151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x v="152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x v="153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x v="154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x v="155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x v="156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x v="157"/>
    <n v="4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x v="158"/>
    <e v="#DIV/0!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x v="159"/>
    <n v="1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x v="160"/>
    <e v="#DIV/0!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x v="161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x v="162"/>
    <n v="43.5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x v="163"/>
    <e v="#DIV/0!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x v="164"/>
    <n v="91.42857142857143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x v="165"/>
    <e v="#DIV/0!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x v="166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x v="167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x v="168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x v="169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x v="170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x v="171"/>
    <n v="1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x v="172"/>
    <e v="#DIV/0!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x v="173"/>
    <e v="#DIV/0!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x v="174"/>
    <e v="#DIV/0!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x v="175"/>
    <n v="49.884615384615387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x v="176"/>
    <e v="#DIV/0!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x v="177"/>
    <n v="25.714285714285715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x v="178"/>
    <e v="#DIV/0!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x v="179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x v="180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x v="181"/>
    <n v="180.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x v="182"/>
    <e v="#DIV/0!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x v="183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x v="184"/>
    <n v="25.5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x v="185"/>
    <n v="22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x v="186"/>
    <e v="#DIV/0!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x v="187"/>
    <n v="16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x v="188"/>
    <e v="#DIV/0!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x v="189"/>
    <n v="69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x v="190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x v="191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x v="192"/>
    <n v="5.666666666666667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x v="193"/>
    <e v="#DIV/0!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x v="194"/>
    <n v="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x v="195"/>
    <e v="#DIV/0!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x v="196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x v="197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x v="198"/>
    <n v="46.5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x v="199"/>
    <e v="#DIV/0!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x v="200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x v="201"/>
    <n v="54.285714285714285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x v="202"/>
    <e v="#DIV/0!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x v="203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x v="204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x v="205"/>
    <n v="76.470588235294116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x v="206"/>
    <e v="#DIV/0!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x v="207"/>
    <n v="163.8461538461538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x v="208"/>
    <e v="#DIV/0!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x v="209"/>
    <e v="#DIV/0!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x v="210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x v="211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x v="212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x v="213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x v="214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x v="215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x v="216"/>
    <n v="331.53833333333336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x v="217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x v="218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x v="219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x v="220"/>
    <n v="12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x v="221"/>
    <e v="#DIV/0!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x v="222"/>
    <n v="65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x v="223"/>
    <e v="#DIV/0!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x v="224"/>
    <e v="#DIV/0!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x v="225"/>
    <e v="#DIV/0!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x v="226"/>
    <n v="125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x v="227"/>
    <e v="#DIV/0!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x v="228"/>
    <e v="#DIV/0!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x v="229"/>
    <e v="#DIV/0!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x v="230"/>
    <n v="3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x v="231"/>
    <e v="#DIV/0!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x v="232"/>
    <n v="15.714285714285714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x v="233"/>
    <e v="#DIV/0!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x v="234"/>
    <n v="80.2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x v="235"/>
    <e v="#DIV/0!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x v="236"/>
    <e v="#DIV/0!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x v="237"/>
    <n v="5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x v="238"/>
    <e v="#DIV/0!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x v="239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x v="240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x v="241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x v="242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x v="243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x v="244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x v="245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x v="246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x v="247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x v="24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x v="249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x v="250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x v="251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x v="252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x v="253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x v="254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x v="25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x v="256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x v="257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x v="258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x v="259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x v="260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x v="261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x v="262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x v="263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x v="264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x v="265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x v="266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x v="267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x v="268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x v="269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x v="270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x v="271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x v="272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x v="273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x v="274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x v="27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x v="27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x v="277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x v="278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x v="279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x v="280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x v="281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x v="282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x v="283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x v="284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x v="285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x v="286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x v="287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x v="288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x v="289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x v="290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x v="291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x v="292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x v="293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x v="294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x v="295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x v="296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x v="297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x v="298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x v="299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x v="300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x v="301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x v="302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x v="303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x v="304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x v="305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x v="306"/>
    <n v="36.612499999999997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x v="307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x v="30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x v="309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x v="310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x v="311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x v="312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x v="313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x v="314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x v="315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x v="316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x v="317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x v="318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x v="319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x v="320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x v="321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x v="322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x v="323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x v="324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x v="325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x v="326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x v="327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x v="328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x v="329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x v="330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x v="331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x v="332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x v="333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x v="334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x v="335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x v="336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x v="337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x v="338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x v="339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x v="340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x v="341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x v="342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x v="343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x v="34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x v="345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x v="346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x v="347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x v="348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x v="349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x v="350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x v="351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x v="352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x v="353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x v="35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x v="355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x v="356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x v="357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x v="358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x v="359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x v="360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x v="361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x v="362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x v="363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x v="364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x v="365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x v="366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x v="367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x v="368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x v="369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x v="370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x v="371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x v="372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x v="373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x v="374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x v="375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x v="376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x v="377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x v="378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x v="379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x v="380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x v="381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x v="382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x v="383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x v="384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x v="385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x v="386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x v="387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x v="388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x v="389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x v="390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x v="39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x v="392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x v="393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x v="394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x v="395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x v="396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x v="397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x v="398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x v="3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x v="400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x v="401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x v="402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x v="403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x v="404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x v="405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x v="406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x v="407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x v="408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x v="409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x v="410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x v="411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x v="412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x v="413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x v="414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x v="415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x v="416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x v="417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x v="418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x v="419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x v="420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x v="421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x v="422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x v="423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x v="424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x v="425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x v="426"/>
    <n v="16.625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x v="427"/>
    <e v="#DIV/0!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x v="428"/>
    <n v="52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x v="429"/>
    <e v="#DIV/0!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x v="430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x v="431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x v="432"/>
    <n v="71.2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x v="433"/>
    <e v="#DIV/0!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x v="434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x v="435"/>
    <n v="1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x v="436"/>
    <e v="#DIV/0!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x v="437"/>
    <e v="#DIV/0!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x v="438"/>
    <n v="170.54545454545453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x v="439"/>
    <e v="#DIV/0!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x v="440"/>
    <n v="5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x v="441"/>
    <e v="#DIV/0!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x v="442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x v="443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x v="444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x v="445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x v="446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x v="447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x v="448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x v="449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x v="450"/>
    <n v="56.571428571428569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x v="451"/>
    <e v="#DIV/0!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x v="452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x v="453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x v="454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x v="455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x v="456"/>
    <n v="20.333333333333332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x v="457"/>
    <e v="#DIV/0!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x v="458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x v="459"/>
    <n v="25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x v="460"/>
    <n v="12.5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x v="461"/>
    <e v="#DIV/0!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x v="462"/>
    <e v="#DIV/0!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x v="463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x v="464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x v="46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x v="466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x v="467"/>
    <n v="110.6410256410256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x v="468"/>
    <e v="#DIV/0!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x v="469"/>
    <e v="#DIV/0!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x v="470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x v="471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x v="472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x v="473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x v="474"/>
    <n v="1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x v="475"/>
    <e v="#DIV/0!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x v="476"/>
    <n v="39.569274193548388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x v="477"/>
    <e v="#DIV/0!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x v="478"/>
    <e v="#DIV/0!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x v="479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x v="480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x v="481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x v="482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x v="483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x v="484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x v="485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x v="486"/>
    <n v="5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x v="487"/>
    <e v="#DIV/0!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x v="488"/>
    <e v="#DIV/0!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x v="489"/>
    <n v="71.666666666666671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x v="490"/>
    <e v="#DIV/0!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x v="491"/>
    <e v="#DIV/0!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x v="492"/>
    <e v="#DIV/0!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x v="493"/>
    <e v="#DIV/0!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x v="494"/>
    <n v="10.333333333333334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x v="495"/>
    <e v="#DIV/0!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x v="496"/>
    <n v="1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x v="497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x v="498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x v="499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x v="500"/>
    <n v="53.75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x v="501"/>
    <e v="#DIV/0!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x v="502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x v="503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x v="504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x v="505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x v="506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x v="507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x v="508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x v="509"/>
    <n v="1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x v="510"/>
    <e v="#DIV/0!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x v="511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x v="512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x v="513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x v="514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x v="515"/>
    <n v="725.02941176470586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x v="516"/>
    <e v="#DIV/0!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x v="517"/>
    <n v="68.333333333333329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x v="518"/>
    <e v="#DIV/0!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x v="519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x v="520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x v="521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x v="522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x v="523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x v="524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x v="525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x v="526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x v="527"/>
    <n v="63.82911392405063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x v="528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x v="529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x v="530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x v="531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x v="532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x v="533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x v="534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x v="535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x v="53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x v="537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x v="538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x v="539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x v="540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x v="541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x v="542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x v="543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x v="544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x v="545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x v="546"/>
    <n v="26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x v="547"/>
    <e v="#DIV/0!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x v="548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x v="549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x v="550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x v="551"/>
    <n v="135.03571428571428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x v="552"/>
    <e v="#DIV/0!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x v="553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x v="554"/>
    <n v="64.3636363636363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x v="555"/>
    <e v="#DIV/0!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x v="556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x v="557"/>
    <n v="68.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x v="558"/>
    <e v="#DIV/0!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x v="559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x v="560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x v="561"/>
    <n v="27.5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x v="562"/>
    <e v="#DIV/0!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x v="563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x v="564"/>
    <n v="1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x v="565"/>
    <e v="#DIV/0!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x v="566"/>
    <n v="1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x v="567"/>
    <e v="#DIV/0!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x v="568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x v="569"/>
    <n v="2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x v="570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x v="571"/>
    <n v="53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x v="572"/>
    <e v="#DIV/0!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x v="573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x v="574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x v="575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x v="576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x v="577"/>
    <n v="1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x v="578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x v="579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x v="580"/>
    <n v="1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x v="581"/>
    <e v="#DIV/0!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x v="582"/>
    <e v="#DIV/0!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x v="583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x v="584"/>
    <n v="5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x v="585"/>
    <e v="#DIV/0!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x v="586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x v="587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x v="588"/>
    <n v="150.5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x v="589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x v="590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x v="591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x v="592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x v="593"/>
    <n v="16.428571428571427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x v="594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x v="595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x v="596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x v="597"/>
    <n v="1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x v="598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x v="599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x v="600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x v="601"/>
    <n v="23.333333333333332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x v="602"/>
    <e v="#DIV/0!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x v="603"/>
    <n v="45.386153846153846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x v="604"/>
    <e v="#DIV/0!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x v="605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x v="606"/>
    <n v="1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x v="607"/>
    <e v="#DIV/0!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x v="608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x v="609"/>
    <n v="5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x v="610"/>
    <e v="#DIV/0!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x v="611"/>
    <e v="#DIV/0!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x v="612"/>
    <e v="#DIV/0!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x v="613"/>
    <n v="105.93388429752066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x v="614"/>
    <e v="#DIV/0!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x v="615"/>
    <e v="#DIV/0!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x v="616"/>
    <e v="#DIV/0!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x v="617"/>
    <n v="2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x v="618"/>
    <e v="#DIV/0!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x v="619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x v="620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x v="621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x v="622"/>
    <n v="37.88888888888888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x v="623"/>
    <e v="#DIV/0!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x v="624"/>
    <e v="#DIV/0!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x v="625"/>
    <e v="#DIV/0!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x v="626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x v="627"/>
    <n v="9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x v="628"/>
    <e v="#DIV/0!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x v="629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x v="630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x v="631"/>
    <n v="76.666666666666671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x v="632"/>
    <e v="#DIV/0!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x v="633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x v="634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x v="635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x v="636"/>
    <n v="4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x v="637"/>
    <e v="#DIV/0!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x v="638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x v="639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x v="640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x v="641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x v="642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x v="643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x v="644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x v="645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x v="646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x v="647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x v="648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x v="649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x v="650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x v="651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x v="652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x v="653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x v="654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x v="655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x v="656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x v="657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x v="658"/>
    <n v="109.33695652173913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x v="659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x v="660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x v="661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x v="662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x v="66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x v="664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x v="665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x v="666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x v="667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x v="668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x v="669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x v="670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x v="671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x v="672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x v="673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x v="674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x v="675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x v="676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x v="677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x v="678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x v="679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x v="680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x v="681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x v="682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x v="683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x v="684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x v="685"/>
    <n v="55.3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x v="686"/>
    <e v="#DIV/0!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x v="687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x v="688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x v="689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x v="690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x v="691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x v="692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x v="693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x v="694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x v="695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x v="696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x v="697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x v="698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x v="699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x v="700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x v="701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x v="702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x v="703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x v="704"/>
    <n v="120.25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x v="705"/>
    <n v="195.4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x v="706"/>
    <e v="#DIV/0!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x v="707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x v="708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x v="709"/>
    <n v="30.5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x v="710"/>
    <e v="#DIV/0!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x v="711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x v="712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x v="713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x v="71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x v="715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x v="716"/>
    <n v="44.6875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x v="717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x v="718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x v="719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x v="720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x v="721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x v="722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x v="723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x v="72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x v="725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x v="726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x v="727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x v="728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x v="729"/>
    <n v="43.5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x v="730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x v="731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x v="732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x v="733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x v="734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x v="735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x v="736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x v="737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x v="738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x v="739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x v="740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x v="741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x v="74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x v="743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x v="744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x v="745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x v="746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x v="747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x v="748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x v="749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x v="750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x v="751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x v="752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x v="753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x v="754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x v="755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x v="756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x v="757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x v="758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x v="759"/>
    <n v="51.474747474747474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x v="760"/>
    <e v="#DIV/0!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x v="761"/>
    <n v="39.166666666666664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x v="762"/>
    <e v="#DIV/0!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x v="763"/>
    <n v="5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x v="764"/>
    <e v="#DIV/0!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x v="765"/>
    <n v="57.295454545454547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x v="766"/>
    <e v="#DIV/0!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x v="767"/>
    <n v="59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x v="768"/>
    <e v="#DIV/0!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x v="769"/>
    <n v="31.846153846153847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x v="770"/>
    <e v="#DIV/0!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x v="771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x v="772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x v="773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x v="774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x v="775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x v="776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x v="777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x v="778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x v="779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x v="780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x v="781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x v="782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x v="783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x v="784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x v="785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x v="786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x v="787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x v="788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x v="789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x v="790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x v="791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x v="792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x v="793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x v="794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x v="795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x v="796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x v="797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x v="798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x v="799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x v="800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x v="801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x v="802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x v="803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x v="804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x v="805"/>
    <n v="58.333333333333336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x v="806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x v="807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x v="808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x v="809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x v="810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x v="811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x v="812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x v="813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x v="814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x v="815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x v="81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x v="817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x v="818"/>
    <n v="28.68421052631579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x v="81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x v="820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x v="821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x v="822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x v="823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x v="824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x v="825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x v="826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x v="827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x v="828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x v="829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x v="830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x v="831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x v="832"/>
    <n v="97.993896103896105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x v="833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x v="834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x v="835"/>
    <n v="58.625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x v="836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x v="837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x v="838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x v="839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x v="840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x v="84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x v="842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x v="843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x v="844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x v="845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x v="846"/>
    <n v="28.553404255319148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x v="847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x v="848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x v="849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x v="850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x v="851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x v="852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x v="853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x v="854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x v="855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x v="856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x v="857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x v="858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x v="859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x v="860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x v="861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x v="862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x v="863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x v="864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x v="865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x v="866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x v="867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x v="868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x v="869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x v="870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x v="871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x v="872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x v="873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x v="874"/>
    <n v="34.761904761904759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x v="875"/>
    <e v="#DIV/0!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x v="876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x v="877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x v="878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x v="879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x v="880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x v="881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x v="882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x v="883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x v="884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x v="88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x v="886"/>
    <n v="29.285714285714285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x v="887"/>
    <e v="#DIV/0!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x v="888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x v="889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x v="890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x v="891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x v="892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x v="893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x v="894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x v="895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x v="896"/>
    <n v="44.444444444444443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x v="897"/>
    <e v="#DIV/0!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x v="898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x v="899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x v="900"/>
    <n v="10.5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x v="901"/>
    <e v="#DIV/0!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x v="902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x v="903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x v="904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x v="905"/>
    <n v="32.666666666666664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x v="906"/>
    <e v="#DIV/0!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x v="907"/>
    <e v="#DIV/0!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x v="908"/>
    <e v="#DIV/0!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x v="909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x v="910"/>
    <n v="24.6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x v="911"/>
    <e v="#DIV/0!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x v="912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x v="913"/>
    <n v="82.58333333333332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x v="914"/>
    <e v="#DIV/0!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x v="915"/>
    <n v="41.666666666666664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x v="916"/>
    <e v="#DIV/0!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x v="917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x v="918"/>
    <n v="19.60000000000000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x v="919"/>
    <n v="10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x v="920"/>
    <e v="#DIV/0!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x v="921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x v="922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x v="923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x v="924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x v="925"/>
    <n v="32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x v="926"/>
    <e v="#DIV/0!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x v="927"/>
    <e v="#DIV/0!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x v="928"/>
    <n v="56.25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x v="929"/>
    <e v="#DIV/0!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x v="930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x v="931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x v="932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x v="933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x v="934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x v="935"/>
    <n v="25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x v="936"/>
    <e v="#DIV/0!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x v="937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x v="938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x v="939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x v="940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x v="941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x v="942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x v="943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x v="944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x v="945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x v="946"/>
    <n v="57.2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x v="947"/>
    <e v="#DIV/0!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x v="948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x v="949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x v="950"/>
    <n v="58.416666666666664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x v="951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x v="952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x v="953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x v="954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x v="955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x v="956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x v="957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x v="958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x v="959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x v="960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x v="961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x v="962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x v="963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x v="964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x v="965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x v="966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x v="967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x v="968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x v="969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x v="970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x v="971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x v="972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x v="973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x v="974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x v="975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x v="976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x v="977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x v="978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x v="979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x v="980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x v="981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x v="982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x v="983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x v="984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x v="985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x v="986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x v="987"/>
    <n v="161.21951219512195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x v="988"/>
    <e v="#DIV/0!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x v="989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x v="990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x v="991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x v="992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x v="993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x v="994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x v="995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x v="996"/>
    <n v="13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x v="997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x v="998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x v="999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x v="1000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x v="1001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x v="1002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x v="1003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x v="1004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x v="1005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x v="1006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x v="1007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x v="1008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x v="1009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x v="1010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x v="1011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x v="1012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x v="1013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x v="1014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x v="1015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x v="1016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x v="1017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x v="1018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x v="1019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x v="1020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x v="1021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x v="1022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x v="1023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x v="1024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x v="1025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x v="1026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x v="1027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x v="1028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x v="102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x v="1030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x v="1031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x v="1032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x v="1033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x v="1034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x v="1035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x v="1036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x v="1037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x v="1038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x v="1039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x v="1040"/>
    <n v="25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x v="1041"/>
    <e v="#DIV/0!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x v="1042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x v="1043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x v="1044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x v="1045"/>
    <n v="33.25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x v="1046"/>
    <e v="#DIV/0!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x v="1047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x v="1048"/>
    <n v="53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x v="1049"/>
    <e v="#DIV/0!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x v="1050"/>
    <e v="#DIV/0!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x v="1051"/>
    <e v="#DIV/0!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x v="1052"/>
    <e v="#DIV/0!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x v="1053"/>
    <n v="15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x v="1054"/>
    <e v="#DIV/0!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x v="1055"/>
    <e v="#DIV/0!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x v="1056"/>
    <e v="#DIV/0!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x v="1057"/>
    <e v="#DIV/0!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x v="1058"/>
    <e v="#DIV/0!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x v="1059"/>
    <e v="#DIV/0!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x v="1060"/>
    <n v="5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x v="1061"/>
    <e v="#DIV/0!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x v="1062"/>
    <n v="47.5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x v="1063"/>
    <e v="#DIV/0!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x v="1064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x v="1065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x v="1066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x v="1067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x v="1068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x v="1069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x v="1070"/>
    <n v="35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x v="1071"/>
    <e v="#DIV/0!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x v="1072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x v="1073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x v="1074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x v="1075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x v="1076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x v="1077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x v="1078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x v="1079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x v="1080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x v="1081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x v="1082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x v="1083"/>
    <n v="41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x v="1084"/>
    <e v="#DIV/0!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x v="1085"/>
    <n v="114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x v="1086"/>
    <n v="7.5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x v="1087"/>
    <e v="#DIV/0!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x v="1088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x v="1089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x v="1090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x v="1091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x v="1092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x v="1093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x v="1094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x v="1095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x v="1096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x v="1097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x v="1098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x v="1099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x v="1100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x v="1101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x v="1102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x v="1103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x v="1104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x v="1105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x v="1106"/>
    <n v="23.571428571428573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x v="1107"/>
    <e v="#DIV/0!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x v="1108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x v="1109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x v="1110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x v="1111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x v="1112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x v="1113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x v="1114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x v="1115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x v="1116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x v="1117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x v="1118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x v="1119"/>
    <n v="5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x v="1120"/>
    <e v="#DIV/0!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x v="1121"/>
    <n v="5.8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x v="1122"/>
    <e v="#DIV/0!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x v="1123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x v="1124"/>
    <n v="60.714285714285715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x v="1125"/>
    <e v="#DIV/0!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x v="1126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x v="1127"/>
    <n v="25.434782608695652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x v="1128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x v="1129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x v="1130"/>
    <n v="3.6666666666666665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x v="1131"/>
    <e v="#DIV/0!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x v="1132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x v="1133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x v="1134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x v="113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x v="1136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x v="1137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x v="1138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x v="1139"/>
    <n v="5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x v="1140"/>
    <e v="#DIV/0!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x v="1141"/>
    <e v="#DIV/0!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x v="1142"/>
    <e v="#DIV/0!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x v="1143"/>
    <n v="23.25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x v="1144"/>
    <e v="#DIV/0!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x v="1145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x v="1146"/>
    <n v="44.166666666666664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x v="1147"/>
    <e v="#DIV/0!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x v="1148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x v="1149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x v="1150"/>
    <n v="42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x v="1151"/>
    <e v="#DIV/0!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x v="1152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x v="1153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x v="1154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x v="1155"/>
    <n v="23.5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x v="1156"/>
    <e v="#DIV/0!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x v="1157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x v="1158"/>
    <n v="11.666666666666666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x v="1159"/>
    <e v="#DIV/0!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x v="1160"/>
    <n v="60.789473684210527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x v="1161"/>
    <e v="#DIV/0!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x v="1162"/>
    <n v="17.5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x v="1163"/>
    <e v="#DIV/0!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x v="1164"/>
    <e v="#DIV/0!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x v="1165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x v="1166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x v="1167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x v="1168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x v="1169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x v="1170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x v="1171"/>
    <n v="25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x v="1172"/>
    <e v="#DIV/0!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x v="1173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x v="1174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x v="1175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x v="1176"/>
    <n v="1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x v="1177"/>
    <e v="#DIV/0!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x v="1178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x v="1179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x v="1180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x v="1181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x v="118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x v="1183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x v="1184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x v="1185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x v="1186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x v="1187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x v="1188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x v="1189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x v="1190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x v="1191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x v="1192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x v="1193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x v="1194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x v="119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x v="1196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x v="1197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x v="1198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x v="1199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x v="1200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x v="1201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x v="1202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x v="1203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x v="1204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x v="1205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x v="1206"/>
    <n v="32.34375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x v="1207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x v="1208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x v="1209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x v="1210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x v="1211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x v="1212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x v="1213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x v="1214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x v="1215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x v="1216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x v="1217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x v="1218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x v="1219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x v="1220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x v="1221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x v="1222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x v="1223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x v="1224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x v="1225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x v="1226"/>
    <n v="48.424999999999997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x v="1227"/>
    <e v="#DIV/0!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x v="1228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x v="1229"/>
    <n v="25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x v="1230"/>
    <e v="#DIV/0!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x v="1231"/>
    <e v="#DIV/0!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x v="1232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x v="1233"/>
    <n v="19.333333333333332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x v="1234"/>
    <e v="#DIV/0!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x v="1235"/>
    <n v="35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x v="1236"/>
    <e v="#DIV/0!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x v="1237"/>
    <e v="#DIV/0!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x v="1238"/>
    <n v="59.33333333333333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x v="1239"/>
    <e v="#DIV/0!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x v="1240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x v="1241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x v="1242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x v="1243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x v="1244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x v="1245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x v="1246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x v="1247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x v="1248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x v="1249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x v="1250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x v="1251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x v="1252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x v="1253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x v="1254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x v="1255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x v="125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x v="1257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x v="1258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x v="1259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x v="1260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x v="1261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x v="12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x v="1263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x v="1264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x v="1265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x v="1266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x v="1267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x v="1268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x v="1269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x v="1270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x v="1271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x v="1272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x v="1273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x v="1274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x v="1275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x v="1276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x v="1277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x v="1278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x v="1279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x v="1280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x v="1281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x v="1282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x v="1283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x v="1284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x v="1285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x v="1286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x v="1287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x v="1288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x v="1289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x v="1290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x v="1291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x v="1292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x v="129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x v="1294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x v="1295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x v="1296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x v="1297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x v="1298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x v="1299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x v="1300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x v="13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x v="1302"/>
    <n v="5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x v="1303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x v="1304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x v="1305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x v="1306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x v="1307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x v="1308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x v="13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x v="1310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x v="1311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x v="1312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x v="1313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x v="1314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x v="1315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x v="1316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x v="1317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x v="1318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x v="131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x v="1320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x v="1321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x v="1322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x v="1323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x v="1324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x v="1325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x v="1326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x v="1327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x v="1328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x v="1329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x v="1330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x v="1331"/>
    <n v="100.5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x v="1332"/>
    <e v="#DIV/0!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x v="1333"/>
    <e v="#DIV/0!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x v="1334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x v="1335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x v="1336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x v="1337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x v="1338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x v="1339"/>
    <n v="89.648648648648646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x v="1340"/>
    <e v="#DIV/0!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x v="1341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x v="1342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x v="1343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x v="1344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x v="134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x v="1346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x v="1347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x v="1348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x v="1349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x v="1350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x v="1351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x v="1352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x v="1353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x v="1354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x v="1355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x v="1356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x v="1357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x v="1358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x v="1359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x v="1360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x v="1361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x v="1362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x v="1363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x v="136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x v="1365"/>
    <n v="81.739130434782609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x v="1366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x v="1367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x v="1368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x v="1369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x v="1370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x v="1371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x v="1372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x v="1373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x v="1374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x v="1375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x v="1376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x v="1377"/>
    <n v="48.70967741935484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x v="1378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x v="1379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x v="1380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x v="138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x v="1382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x v="1383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x v="1384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x v="138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x v="1386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x v="1387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x v="1388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x v="1389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x v="1390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x v="1391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x v="1392"/>
    <n v="27.317307692307693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x v="1393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x v="1394"/>
    <n v="53.88235294117647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x v="1395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x v="1396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x v="1397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x v="1398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x v="1399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x v="1400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x v="1401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x v="1402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x v="1403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x v="1404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x v="1405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x v="1406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x v="1407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x v="1408"/>
    <n v="12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x v="1409"/>
    <e v="#DIV/0!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x v="1410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x v="1411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x v="141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x v="1413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x v="1414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x v="1415"/>
    <n v="88.888888888888886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x v="1416"/>
    <e v="#DIV/0!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x v="1417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x v="1418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x v="1419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x v="1420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x v="1421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x v="1422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x v="1423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x v="1424"/>
    <n v="109.07142857142857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x v="1425"/>
    <e v="#DIV/0!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x v="1426"/>
    <e v="#DIV/0!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x v="1427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x v="1428"/>
    <n v="1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x v="1429"/>
    <e v="#DIV/0!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x v="1430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x v="1431"/>
    <n v="115.5531914893617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x v="1432"/>
    <e v="#DIV/0!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x v="1433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x v="1434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x v="1435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x v="1436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x v="1437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x v="1438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x v="1439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x v="1440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x v="1441"/>
    <n v="673.33333333333337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x v="1442"/>
    <e v="#DIV/0!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x v="1443"/>
    <e v="#DIV/0!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x v="1444"/>
    <e v="#DIV/0!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x v="1445"/>
    <e v="#DIV/0!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x v="1446"/>
    <e v="#DIV/0!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x v="1447"/>
    <n v="25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x v="1448"/>
    <e v="#DIV/0!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x v="1449"/>
    <e v="#DIV/0!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x v="1450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x v="1451"/>
    <n v="1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x v="1452"/>
    <e v="#DIV/0!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x v="1453"/>
    <e v="#DIV/0!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x v="1454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x v="145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x v="1456"/>
    <n v="48.333333333333336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x v="1457"/>
    <e v="#DIV/0!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x v="1458"/>
    <e v="#DIV/0!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x v="1459"/>
    <e v="#DIV/0!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x v="1460"/>
    <e v="#DIV/0!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x v="1461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x v="1462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x v="1463"/>
    <n v="35.44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x v="1464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x v="1465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x v="1466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x v="1467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x v="146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x v="1469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x v="1470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x v="1471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x v="1472"/>
    <n v="103.20238095238095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x v="1473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x v="1474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x v="1475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x v="1476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x v="1477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x v="1478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x v="1479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x v="1480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x v="1481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x v="1482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x v="1483"/>
    <n v="2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x v="1484"/>
    <e v="#DIV/0!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x v="1485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x v="1486"/>
    <n v="16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x v="1487"/>
    <e v="#DIV/0!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x v="1488"/>
    <n v="6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x v="1489"/>
    <e v="#DIV/0!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x v="1490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x v="1491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x v="1492"/>
    <n v="1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x v="1493"/>
    <e v="#DIV/0!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x v="1494"/>
    <n v="40.454545454545453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x v="1495"/>
    <e v="#DIV/0!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x v="1496"/>
    <e v="#DIV/0!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x v="1497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x v="1498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x v="1499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x v="1500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x v="1501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x v="1502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x v="1503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x v="1504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x v="150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x v="1506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x v="1507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x v="1508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x v="1509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x v="1510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x v="1511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x v="1512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x v="1513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x v="1514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x v="1515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x v="151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x v="1517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x v="1518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x v="151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x v="1520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x v="1521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x v="1522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x v="1523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x v="1524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x v="1525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x v="1526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x v="1527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x v="1528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x v="1529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x v="1530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x v="1531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x v="1532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x v="1533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x v="1534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x v="1535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x v="153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x v="1537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x v="1538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x v="1539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x v="1540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x v="1541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x v="1542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x v="1543"/>
    <n v="1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x v="1544"/>
    <e v="#DIV/0!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x v="1545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x v="1546"/>
    <n v="26.272727272727273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x v="1547"/>
    <e v="#DIV/0!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x v="1548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x v="1549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x v="1550"/>
    <n v="14.428571428571429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x v="1551"/>
    <e v="#DIV/0!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x v="341"/>
    <n v="132.1875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x v="1552"/>
    <e v="#DIV/0!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x v="1553"/>
    <e v="#DIV/0!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x v="1554"/>
    <e v="#DIV/0!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x v="1555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x v="1556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x v="1557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x v="1558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x v="1559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x v="1560"/>
    <n v="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x v="1561"/>
    <e v="#DIV/0!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x v="1562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x v="1563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x v="1564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x v="1565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x v="1566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x v="1567"/>
    <n v="15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x v="1568"/>
    <e v="#DIV/0!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x v="1569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x v="1570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x v="1571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x v="1572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x v="1573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x v="1574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x v="1575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x v="1576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x v="1577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x v="1578"/>
    <n v="14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x v="1579"/>
    <e v="#DIV/0!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x v="1580"/>
    <n v="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x v="1581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x v="1582"/>
    <n v="15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x v="1583"/>
    <e v="#DIV/0!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x v="1584"/>
    <n v="131.66666666666666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x v="1585"/>
    <e v="#DIV/0!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x v="1586"/>
    <n v="1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x v="1587"/>
    <e v="#DIV/0!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x v="1588"/>
    <e v="#DIV/0!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x v="1589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x v="1590"/>
    <n v="44.478260869565219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x v="1591"/>
    <e v="#DIV/0!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x v="1592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x v="1593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x v="1594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x v="1595"/>
    <n v="25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x v="1596"/>
    <e v="#DIV/0!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x v="1597"/>
    <n v="1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x v="1598"/>
    <e v="#DIV/0!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x v="1599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x v="1600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x v="1601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x v="1602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x v="1603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x v="1604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x v="160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x v="1606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x v="1607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x v="1608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x v="1609"/>
    <n v="48.544642857142854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x v="1610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x v="161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x v="1612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x v="1613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x v="1614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x v="1615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x v="161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x v="1617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x v="1618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x v="161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x v="1620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x v="1621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x v="1622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x v="1623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x v="1624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x v="1625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x v="1626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x v="1627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x v="1628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x v="1629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x v="1630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x v="163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x v="1632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x v="1633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x v="1634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x v="1635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x v="1636"/>
    <n v="34.6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x v="1637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x v="1638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x v="1639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x v="1640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x v="1641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x v="1642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x v="1643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x v="1644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x v="1645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x v="1646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x v="1647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x v="1648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x v="1649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x v="1650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x v="1651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x v="1652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x v="1653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x v="1654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x v="1655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x v="1656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x v="1657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x v="1658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x v="1659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x v="1660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x v="1661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x v="1662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x v="1663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x v="1664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x v="1665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x v="1666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x v="1667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x v="1668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x v="1669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x v="1670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x v="1671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x v="1672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x v="1673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x v="1674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x v="1675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x v="1676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x v="1677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x v="1678"/>
    <n v="62.5"/>
    <s v="music/pop"/>
    <x v="4"/>
    <s v="pop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n v="117.5"/>
    <x v="1680"/>
    <x v="1679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x v="1680"/>
    <n v="74.575090497737563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x v="1681"/>
    <e v="#DIV/0!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x v="1682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x v="1683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x v="1684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x v="1685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x v="1686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x v="1687"/>
    <n v="253.1428571428571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x v="1688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x v="1689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x v="1690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x v="1691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x v="1692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x v="1693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x v="1694"/>
    <n v="61.086956521739133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x v="1695"/>
    <e v="#DIV/0!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x v="1696"/>
    <n v="114.81818181818181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x v="1697"/>
    <e v="#DIV/0!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x v="1698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x v="1699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x v="1700"/>
    <n v="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x v="1701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x v="170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x v="1703"/>
    <n v="118.36363636363636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x v="1704"/>
    <e v="#DIV/0!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x v="1705"/>
    <e v="#DIV/0!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x v="1706"/>
    <n v="54.11111111111111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x v="1707"/>
    <e v="#DIV/0!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x v="1708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x v="1709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x v="1710"/>
    <n v="52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x v="1711"/>
    <e v="#DIV/0!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x v="1712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x v="1713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x v="1714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x v="1715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x v="1716"/>
    <n v="34.024390243902438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x v="1717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x v="1718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x v="1719"/>
    <n v="28.1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x v="1720"/>
    <e v="#DIV/0!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x v="1721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x v="1722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x v="1723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x v="1724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x v="172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x v="1726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x v="1727"/>
    <n v="122.142857142857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x v="1728"/>
    <e v="#DIV/0!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x v="1729"/>
    <e v="#DIV/0!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x v="1730"/>
    <e v="#DIV/0!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x v="1731"/>
    <e v="#DIV/0!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x v="1732"/>
    <e v="#DIV/0!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x v="1733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x v="1734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x v="1735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x v="1736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x v="1737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x v="1738"/>
    <n v="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x v="1739"/>
    <e v="#DIV/0!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x v="1740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x v="1741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x v="1742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x v="1743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x v="1744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x v="1745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x v="174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x v="1747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x v="1748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x v="1749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x v="1750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x v="1751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x v="1752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x v="1753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x v="1754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x v="1755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x v="1756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x v="1757"/>
    <n v="42.48148148148148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x v="1758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x v="1759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x v="1760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x v="1761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x v="1762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x v="1763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x v="1764"/>
    <n v="72.16970873786407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x v="1765"/>
    <e v="#DIV/0!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x v="1766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x v="1767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x v="1768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x v="1769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x v="1770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x v="1771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x v="1772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x v="1773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x v="1774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x v="1775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x v="1776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x v="1777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x v="1778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x v="1779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x v="1780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x v="1781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x v="1782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x v="1783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x v="1784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x v="1785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x v="1786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x v="1787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x v="1788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x v="1789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x v="1790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x v="1791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x v="1792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x v="1793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x v="1794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x v="1795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x v="1796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x v="1797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x v="1798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x v="1799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x v="1800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x v="1801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x v="1802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x v="1803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x v="1804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x v="1805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x v="18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x v="1807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x v="1808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x v="1809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x v="1810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x v="1811"/>
    <n v="37.608695652173914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x v="1812"/>
    <e v="#DIV/0!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x v="1813"/>
    <n v="42.157142857142858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x v="1814"/>
    <e v="#DIV/0!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x v="1815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x v="1816"/>
    <n v="94.19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x v="1817"/>
    <e v="#DIV/0!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x v="1818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x v="1819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x v="1820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x v="1821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x v="1822"/>
    <n v="24.575757575757574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x v="1823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x v="1824"/>
    <n v="42.02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x v="1825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x v="1826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x v="1827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x v="1828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x v="1829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x v="1830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x v="1831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x v="1832"/>
    <n v="42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x v="1833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x v="1834"/>
    <n v="47.272727272727273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x v="1835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x v="1836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x v="1837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x v="1838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x v="1839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x v="1840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x v="1841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x v="1842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x v="1843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x v="1844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x v="1845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x v="1846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x v="1847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x v="1848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x v="1849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x v="1850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x v="1851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x v="1852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x v="1853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x v="1854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x v="185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x v="1856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x v="1857"/>
    <n v="40.54731543624161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x v="1858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x v="1859"/>
    <n v="52.684210526315788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x v="1860"/>
    <e v="#DIV/0!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x v="1861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x v="1862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x v="1863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x v="1864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x v="1865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x v="1866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x v="1867"/>
    <n v="71.588235294117652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x v="1868"/>
    <e v="#DIV/0!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x v="1869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x v="1870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x v="1871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x v="1872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x v="1873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x v="1874"/>
    <n v="17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x v="1875"/>
    <e v="#DIV/0!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x v="1876"/>
    <e v="#DIV/0!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x v="1877"/>
    <e v="#DIV/0!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x v="1878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x v="1879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x v="1880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x v="1881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x v="1882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x v="1883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x v="1884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x v="1885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x v="188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x v="1887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x v="1888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x v="1889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x v="1890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x v="1891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x v="1892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x v="1893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x v="1894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x v="1895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x v="1896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x v="1897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x v="1898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x v="1899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x v="1900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x v="1901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x v="1902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x v="1903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x v="1904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x v="1905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x v="1906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x v="1907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x v="1908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x v="1909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x v="1910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x v="1911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x v="1912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x v="1913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x v="1914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x v="1915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x v="1916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x v="1917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x v="1918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x v="1919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x v="1920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x v="1921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x v="1922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x v="1923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x v="1924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x v="1925"/>
    <n v="27.3896261682243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x v="1926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x v="1927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x v="1928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x v="1929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x v="1930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x v="1931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x v="1932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x v="1933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x v="1934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x v="1935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x v="1936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x v="1937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x v="1938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x v="1939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x v="1940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x v="1941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x v="1942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x v="1943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x v="1944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x v="1945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x v="1946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x v="1947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x v="1948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x v="194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x v="1950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x v="1951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x v="1952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x v="1953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x v="1954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x v="1955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x v="1956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x v="1957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x v="1958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x v="1959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x v="1960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x v="1961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x v="1962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x v="1963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x v="1964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x v="1965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x v="1966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x v="1967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x v="1968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x v="1969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x v="1970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x v="1971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x v="1972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x v="1973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x v="1974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x v="1975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x v="1976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x v="1977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x v="1978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x v="1979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x v="1980"/>
    <n v="31.7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x v="1981"/>
    <e v="#DIV/0!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x v="1982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x v="1983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x v="1984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x v="1985"/>
    <n v="1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x v="1986"/>
    <n v="83.428571428571431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x v="1987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x v="1988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x v="1989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x v="1990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x v="1991"/>
    <n v="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x v="1992"/>
    <e v="#DIV/0!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x v="1993"/>
    <e v="#DIV/0!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x v="1994"/>
    <n v="2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x v="1995"/>
    <e v="#DIV/0!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x v="1996"/>
    <e v="#DIV/0!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x v="1997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x v="1998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x v="1999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x v="2000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x v="2001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x v="200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x v="2003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x v="2004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x v="2005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x v="2006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x v="2007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x v="2008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x v="2009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x v="2010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x v="2011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x v="2012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x v="2013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x v="2014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x v="2015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x v="2016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x v="201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x v="2018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x v="2019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x v="2020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x v="202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x v="2022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x v="2023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x v="2024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x v="2025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x v="2026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x v="202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x v="2028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x v="2029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x v="2030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x v="2031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x v="2032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x v="2033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x v="203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x v="2035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x v="2036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x v="2037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x v="2038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x v="2039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x v="2040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x v="2041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x v="2042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x v="2043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x v="2044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x v="2045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x v="2046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x v="2047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x v="2048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x v="2049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x v="2050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x v="2051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x v="205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x v="2053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x v="2054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x v="2055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x v="2056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x v="2057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x v="205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x v="2059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x v="2060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x v="2061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x v="2062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x v="206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x v="2064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x v="2065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x v="206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x v="2067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x v="2068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x v="2069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x v="2070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x v="2071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x v="2072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x v="2073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x v="207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x v="2075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x v="2076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x v="2077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x v="2078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x v="2079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x v="2080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x v="2081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x v="2082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x v="208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x v="2084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x v="2085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x v="2086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x v="2087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x v="2088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x v="2089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x v="2090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x v="2091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x v="2092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x v="2093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x v="2094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x v="2095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x v="2096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x v="2097"/>
    <n v="188.12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x v="2098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x v="2099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x v="2100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x v="2101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x v="2102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x v="2103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x v="210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x v="2105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x v="2106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x v="2107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x v="2108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x v="2109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x v="2110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x v="2111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x v="2112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x v="2113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x v="2114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x v="2115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x v="2116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x v="2117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x v="2118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x v="2119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x v="2120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x v="2121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x v="2122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x v="2123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x v="2124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x v="2125"/>
    <n v="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x v="2126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x v="2127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x v="2128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x v="2129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x v="2130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x v="2131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x v="2132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x v="2133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x v="2134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x v="2135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x v="2136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x v="2137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x v="2138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x v="2139"/>
    <n v="50.909090909090907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x v="2140"/>
    <e v="#DIV/0!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x v="2141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x v="2142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x v="2143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x v="214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x v="2145"/>
    <n v="1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x v="2146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x v="2147"/>
    <n v="1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x v="2148"/>
    <e v="#DIV/0!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x v="2149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x v="2150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x v="2151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x v="2152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x v="2153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x v="2154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x v="2155"/>
    <n v="17.987951807228917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x v="2156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x v="2157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x v="2158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x v="2159"/>
    <n v="5.312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x v="2160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x v="2161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x v="2162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x v="2163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x v="2164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x v="2165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x v="2166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x v="2167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x v="2168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x v="2169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x v="2170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x v="2171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x v="2172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x v="2173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x v="2174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x v="2175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x v="2176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x v="2177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x v="2178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x v="2179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x v="2180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x v="2181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x v="2182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x v="2183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x v="2184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x v="2185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x v="2186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x v="2187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x v="2188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x v="2189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x v="2190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x v="2191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x v="2192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x v="2193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x v="2194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x v="2195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x v="2196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x v="2197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x v="2198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x v="2199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x v="2200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x v="2201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x v="2202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x v="2203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x v="2204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x v="2205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x v="2206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x v="2207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x v="2208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x v="2209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x v="2210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x v="2211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x v="2212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x v="2213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x v="2214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x v="2215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x v="2216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x v="2217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x v="2218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x v="2219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x v="2220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x v="2221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x v="2222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x v="2223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x v="2224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x v="2225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x v="2226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x v="2227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x v="2228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x v="2229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x v="2230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x v="2231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x v="2232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x v="2233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x v="2234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x v="2235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x v="2236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x v="2237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x v="2238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x v="2239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x v="2240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x v="224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x v="2242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x v="2243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x v="2244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x v="2245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x v="2246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x v="2247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x v="2248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x v="2249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x v="2250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x v="2251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x v="2252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x v="2253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x v="2254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x v="2255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x v="2256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x v="2257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x v="2258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x v="2259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x v="2260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x v="2261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x v="2262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x v="226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x v="2264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x v="2265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x v="2266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x v="2267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x v="2268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x v="2269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x v="2270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x v="227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x v="2272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x v="2273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x v="2274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x v="227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x v="2276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x v="2277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x v="2278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x v="2279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x v="2280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x v="2281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x v="228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x v="2283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x v="2284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x v="2285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x v="2286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x v="2287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x v="2288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x v="2289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x v="2290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x v="2291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x v="2292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x v="2293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x v="2294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x v="2295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x v="229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x v="2297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x v="2298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x v="2299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x v="2300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x v="2301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x v="2302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x v="1254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x v="2303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x v="2304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x v="2305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x v="2306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x v="2307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x v="2308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x v="2309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x v="2310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x v="2311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x v="2312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x v="2313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x v="2314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x v="2315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x v="2316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x v="2317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x v="2318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x v="2319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x v="2320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x v="2321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x v="2322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x v="2323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x v="2324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x v="2325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x v="2326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x v="2327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x v="2328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x v="2329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x v="2330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x v="2331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x v="2332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x v="2333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x v="2334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x v="2335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x v="2336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x v="2337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x v="2338"/>
    <n v="104.99007444168734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x v="2339"/>
    <e v="#DIV/0!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x v="2340"/>
    <e v="#DIV/0!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x v="2341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x v="2342"/>
    <n v="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x v="2343"/>
    <e v="#DIV/0!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x v="2344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x v="2345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x v="2346"/>
    <n v="54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x v="2347"/>
    <e v="#DIV/0!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x v="2348"/>
    <e v="#DIV/0!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x v="2349"/>
    <n v="15.42857142857142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x v="2350"/>
    <e v="#DIV/0!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x v="2351"/>
    <e v="#DIV/0!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x v="2352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x v="2353"/>
    <n v="27.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x v="2354"/>
    <e v="#DIV/0!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x v="2355"/>
    <e v="#DIV/0!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x v="2356"/>
    <e v="#DIV/0!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x v="2357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x v="2358"/>
    <n v="2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x v="2359"/>
    <e v="#DIV/0!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x v="2360"/>
    <n v="6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x v="2361"/>
    <e v="#DIV/0!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x v="2362"/>
    <e v="#DIV/0!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x v="2363"/>
    <e v="#DIV/0!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x v="2364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x v="2365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x v="2366"/>
    <n v="5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x v="2367"/>
    <e v="#DIV/0!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x v="2368"/>
    <n v="20.5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x v="2369"/>
    <e v="#DIV/0!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x v="2370"/>
    <n v="3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x v="2371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x v="2372"/>
    <n v="1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x v="2373"/>
    <e v="#DIV/0!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x v="2374"/>
    <n v="81.58249999999999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x v="2375"/>
    <e v="#DIV/0!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x v="2376"/>
    <e v="#DIV/0!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x v="2377"/>
    <e v="#DIV/0!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x v="2378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x v="2379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x v="2380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x v="2381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x v="2382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x v="2383"/>
    <n v="112.57142857142857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x v="2384"/>
    <e v="#DIV/0!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x v="2385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x v="2386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x v="2387"/>
    <n v="3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x v="2388"/>
    <e v="#DIV/0!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x v="2389"/>
    <n v="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x v="2390"/>
    <e v="#DIV/0!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x v="2391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x v="2392"/>
    <n v="1.5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x v="2393"/>
    <e v="#DIV/0!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x v="2394"/>
    <n v="1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x v="2395"/>
    <e v="#DIV/0!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x v="2396"/>
    <e v="#DIV/0!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x v="2397"/>
    <e v="#DIV/0!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x v="2398"/>
    <e v="#DIV/0!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x v="2399"/>
    <n v="22.333333333333332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x v="2400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x v="2401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x v="2402"/>
    <e v="#DIV/0!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x v="2403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x v="2404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x v="2405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x v="2406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x v="2407"/>
    <n v="76.666666666666671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x v="2408"/>
    <e v="#DIV/0!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x v="2409"/>
    <n v="50.333333333333336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x v="2410"/>
    <e v="#DIV/0!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x v="2411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x v="2412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x v="2413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x v="2414"/>
    <n v="5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x v="2415"/>
    <e v="#DIV/0!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x v="2416"/>
    <n v="1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x v="2417"/>
    <e v="#DIV/0!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x v="2418"/>
    <n v="69.472222222222229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x v="2419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x v="2420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x v="2421"/>
    <n v="8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x v="2422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x v="2423"/>
    <n v="1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x v="2424"/>
    <e v="#DIV/0!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x v="2425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x v="2426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x v="2427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x v="2428"/>
    <n v="10.5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x v="2429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x v="2430"/>
    <n v="1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x v="2431"/>
    <e v="#DIV/0!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x v="2432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x v="2433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x v="2434"/>
    <n v="22.5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x v="2435"/>
    <e v="#DIV/0!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x v="2436"/>
    <n v="5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x v="2437"/>
    <e v="#DIV/0!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x v="2438"/>
    <n v="5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x v="2439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x v="2440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x v="2441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x v="2442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x v="2443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x v="2444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x v="2445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x v="2446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x v="2447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x v="2448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x v="2449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x v="2450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x v="2451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x v="2452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x v="2453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x v="2454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x v="245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x v="2456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x v="2457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x v="2458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x v="1837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x v="2459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x v="2460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x v="246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x v="2462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x v="2463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x v="2464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x v="2465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x v="2466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x v="2467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x v="246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x v="2469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x v="2470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x v="2471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x v="2472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x v="2473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x v="247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x v="2475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x v="2476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x v="2477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x v="2478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x v="2479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x v="2480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x v="2481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x v="2482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x v="2483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x v="2484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x v="2485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x v="2486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x v="2487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x v="2488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x v="2489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x v="2490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x v="2491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x v="2492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x v="2493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x v="2494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x v="2495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x v="2496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x v="2497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x v="2498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x v="2499"/>
    <n v="17.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x v="2500"/>
    <e v="#DIV/0!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x v="2501"/>
    <e v="#DIV/0!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x v="2502"/>
    <e v="#DIV/0!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x v="2503"/>
    <n v="15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x v="2504"/>
    <e v="#DIV/0!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x v="2505"/>
    <e v="#DIV/0!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x v="2506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x v="2507"/>
    <n v="37.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x v="2508"/>
    <e v="#DIV/0!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x v="2509"/>
    <e v="#DIV/0!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x v="2510"/>
    <e v="#DIV/0!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x v="2511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x v="2512"/>
    <n v="77.5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x v="2513"/>
    <e v="#DIV/0!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x v="2514"/>
    <n v="53.545454545454547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x v="2515"/>
    <e v="#DIV/0!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x v="2516"/>
    <n v="16.25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x v="2517"/>
    <e v="#DIV/0!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x v="2518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x v="2519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x v="2520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x v="2521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x v="2522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x v="2523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x v="2524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x v="2525"/>
    <n v="52.962839506172834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x v="2526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x v="2527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x v="2528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x v="2529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x v="2530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x v="2531"/>
    <n v="15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x v="2532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x v="2533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x v="2534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x v="2535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x v="2536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x v="2537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x v="2538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x v="2539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x v="2540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x v="2541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x v="2542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x v="2543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x v="2544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x v="254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x v="2546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x v="2547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x v="2548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x v="2549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x v="2550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x v="2551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x v="2552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x v="2553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x v="255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x v="2555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x v="2556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x v="2557"/>
    <n v="143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x v="2558"/>
    <e v="#DIV/0!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x v="2559"/>
    <n v="2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x v="2560"/>
    <e v="#DIV/0!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x v="2561"/>
    <e v="#DIV/0!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x v="2562"/>
    <n v="1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x v="2563"/>
    <e v="#DIV/0!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x v="2564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x v="2565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x v="2566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x v="2567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x v="2568"/>
    <n v="62.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x v="2569"/>
    <e v="#DIV/0!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x v="2570"/>
    <e v="#DIV/0!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x v="2571"/>
    <e v="#DIV/0!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x v="2572"/>
    <e v="#DIV/0!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x v="2573"/>
    <e v="#DIV/0!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x v="2574"/>
    <e v="#DIV/0!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x v="2575"/>
    <e v="#DIV/0!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x v="2576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x v="2577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x v="2578"/>
    <n v="48.1818181818181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x v="2579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x v="2580"/>
    <n v="1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x v="2581"/>
    <e v="#DIV/0!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x v="2582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x v="2583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x v="2584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x v="2585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x v="2586"/>
    <n v="5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x v="2587"/>
    <e v="#DIV/0!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x v="2588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x v="2589"/>
    <n v="5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x v="2590"/>
    <e v="#DIV/0!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x v="2591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x v="2592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x v="2593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x v="2594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x v="2595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x v="2596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x v="2597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x v="2598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x v="2599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x v="2600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x v="2601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x v="2602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x v="2603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x v="2604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x v="2605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x v="2606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x v="2607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x v="2608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x v="2609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x v="2610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x v="2611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x v="2612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x v="2613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x v="2614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x v="2615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x v="2616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x v="2617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x v="2618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x v="2619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x v="2620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x v="2621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x v="2622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x v="2623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x v="2624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x v="2625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x v="2626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x v="2627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x v="2628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x v="2629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x v="2630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x v="2631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x v="2632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x v="263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x v="2634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x v="2635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x v="2636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x v="2637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x v="2638"/>
    <n v="15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x v="2639"/>
    <e v="#DIV/0!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x v="323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x v="2640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x v="2641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x v="2642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x v="2643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x v="2644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x v="2645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x v="2646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x v="2647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x v="2648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x v="2649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x v="2650"/>
    <n v="8.5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x v="2651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x v="2652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x v="2653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x v="2654"/>
    <n v="22.75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x v="2655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x v="2656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x v="2657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x v="2658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x v="2659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x v="2660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x v="2661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x v="2662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x v="2663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x v="2664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x v="266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x v="2666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x v="2667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x v="2668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x v="2669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x v="2670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x v="2671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x v="2672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x v="2673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x v="2674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x v="2675"/>
    <n v="4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x v="2676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x v="2677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x v="2678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x v="2679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x v="2680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x v="2681"/>
    <n v="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x v="2682"/>
    <e v="#DIV/0!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x v="2683"/>
    <e v="#DIV/0!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x v="2684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x v="2685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x v="2686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x v="2687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x v="2688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x v="2689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x v="2690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x v="2691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x v="2692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x v="2693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x v="2694"/>
    <n v="13.005000000000001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x v="2695"/>
    <e v="#DIV/0!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x v="2696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x v="26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x v="2698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x v="2699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x v="2700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x v="2701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x v="2702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x v="2703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x v="2704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x v="2705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x v="2706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x v="2707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x v="270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x v="2709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x v="2710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x v="2711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x v="2712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x v="2713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x v="271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x v="2715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x v="2716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x v="2717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x v="2718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x v="2719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x v="2720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x v="2721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x v="2722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x v="2723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x v="2724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x v="2725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x v="2726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x v="2727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x v="2728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x v="2729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x v="2730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x v="2731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x v="2732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x v="2733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x v="273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x v="2735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x v="2736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x v="2737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x v="2738"/>
    <n v="40.61111111111111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x v="2739"/>
    <e v="#DIV/0!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x v="2740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x v="2741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x v="2742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x v="2743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x v="2744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x v="2745"/>
    <n v="55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x v="2746"/>
    <e v="#DIV/0!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x v="2747"/>
    <e v="#DIV/0!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x v="2748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x v="2749"/>
    <n v="47.5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x v="2750"/>
    <e v="#DIV/0!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x v="2751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x v="2752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x v="2753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x v="2754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x v="2755"/>
    <n v="52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x v="2756"/>
    <e v="#DIV/0!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x v="2757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x v="2758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x v="2759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x v="2760"/>
    <n v="11.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x v="2761"/>
    <e v="#DIV/0!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x v="276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x v="2763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x v="2764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x v="2765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x v="2766"/>
    <n v="63.098484848484851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x v="2767"/>
    <e v="#DIV/0!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x v="2768"/>
    <e v="#DIV/0!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x v="2769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x v="2770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x v="2771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x v="2772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x v="2773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x v="2774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x v="2775"/>
    <n v="53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x v="2776"/>
    <e v="#DIV/0!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x v="2777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x v="2778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x v="2779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x v="2780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x v="2781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x v="2782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x v="2783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x v="2784"/>
    <n v="102.5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x v="2785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x v="2786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x v="2787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x v="2788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x v="2789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x v="2790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x v="2791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x v="2792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x v="2793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x v="279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x v="2795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x v="2796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x v="2797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x v="2798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x v="2799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x v="2800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x v="28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x v="2802"/>
    <n v="44.25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x v="2803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x v="2804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x v="2805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x v="2806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x v="2807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x v="2808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x v="2809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x v="2810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x v="2811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x v="2812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x v="2813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x v="2814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x v="2815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x v="281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x v="2817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x v="2818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x v="2819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x v="2820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x v="2821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x v="2822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x v="2823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x v="2824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x v="2825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x v="2826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x v="282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x v="2828"/>
    <n v="30.18936842105263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x v="2829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x v="2830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x v="2831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x v="2832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x v="2833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x v="2834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x v="2835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x v="2836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x v="2837"/>
    <n v="1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x v="2838"/>
    <e v="#DIV/0!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x v="2839"/>
    <e v="#DIV/0!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x v="2840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x v="2841"/>
    <n v="60.666666666666664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x v="2842"/>
    <e v="#DIV/0!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x v="2843"/>
    <e v="#DIV/0!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x v="2844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x v="2845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x v="2846"/>
    <n v="23.923076923076923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x v="2847"/>
    <e v="#DIV/0!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x v="2848"/>
    <n v="15.833333333333334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x v="2849"/>
    <e v="#DIV/0!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x v="2850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x v="2851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x v="2852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x v="2853"/>
    <n v="5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x v="2854"/>
    <e v="#DIV/0!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x v="2855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x v="2856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x v="2857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x v="2858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x v="2859"/>
    <n v="2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x v="2860"/>
    <n v="13.333333333333334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x v="2861"/>
    <e v="#DIV/0!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x v="2862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x v="2863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x v="2864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x v="2865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x v="2866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x v="2867"/>
    <n v="35.92307692307692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x v="2868"/>
    <e v="#DIV/0!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x v="2869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x v="2870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x v="2871"/>
    <n v="2.3333333333333335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x v="2872"/>
    <e v="#DIV/0!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x v="2873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x v="2874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x v="2875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x v="2876"/>
    <n v="96.5517241379310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x v="2877"/>
    <e v="#DIV/0!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x v="2878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x v="2879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x v="2880"/>
    <n v="46.2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x v="2881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x v="2882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x v="2883"/>
    <n v="5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x v="2884"/>
    <e v="#DIV/0!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x v="2885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x v="2886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x v="2887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x v="2888"/>
    <n v="29.411764705882351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x v="2889"/>
    <n v="12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x v="2890"/>
    <e v="#DIV/0!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x v="2891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x v="2892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x v="2893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x v="2894"/>
    <n v="26.333333333333332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x v="2895"/>
    <e v="#DIV/0!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x v="2896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x v="2897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x v="2898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x v="2899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x v="2900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x v="2901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x v="2902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x v="2903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x v="2904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x v="2905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x v="2906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x v="2907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x v="2908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x v="2909"/>
    <n v="1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x v="2910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x v="2911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x v="2912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x v="2913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x v="2914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x v="2915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x v="2916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x v="2917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x v="2918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x v="2919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x v="2920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x v="2921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x v="2922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x v="2923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x v="2924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x v="2925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x v="2926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x v="2927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x v="2928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x v="2929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x v="2930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x v="2931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x v="2932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x v="2933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x v="2934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x v="2935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x v="2936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x v="2937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x v="2938"/>
    <n v="202.22772277227722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x v="2939"/>
    <e v="#DIV/0!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x v="2940"/>
    <n v="10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x v="2941"/>
    <e v="#DIV/0!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x v="2942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x v="2943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x v="2944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x v="2945"/>
    <n v="1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x v="2946"/>
    <e v="#DIV/0!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x v="2947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x v="2948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x v="2949"/>
    <n v="201.66666666666666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x v="2950"/>
    <e v="#DIV/0!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x v="2951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x v="2952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x v="2953"/>
    <n v="93.333333333333329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x v="2954"/>
    <e v="#DIV/0!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x v="2955"/>
    <e v="#DIV/0!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x v="2956"/>
    <e v="#DIV/0!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x v="2957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x v="295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x v="2959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x v="2960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x v="296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x v="2962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x v="2963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x v="2964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x v="296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x v="296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x v="2967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x v="2968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x v="2969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x v="2970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x v="2971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x v="297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x v="2973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x v="2974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x v="2975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x v="297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x v="2977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x v="2978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x v="2979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x v="2980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x v="2981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x v="2982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x v="2983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x v="2984"/>
    <n v="35.714285714285715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x v="298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x v="2986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x v="2987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x v="2988"/>
    <n v="48.98437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x v="2989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x v="2990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x v="299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x v="2992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x v="2993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x v="2994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x v="807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x v="2995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x v="2996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x v="2997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x v="2998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x v="2999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x v="3000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x v="3001"/>
    <n v="88.865979381443296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x v="3002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x v="3003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x v="3004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x v="3005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x v="300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x v="3007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x v="3008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x v="3009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x v="3010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x v="3011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x v="3012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x v="3013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x v="3014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x v="3015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x v="3016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x v="3017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x v="3018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x v="3019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x v="3020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x v="3021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x v="3022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x v="3023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x v="3024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x v="3025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x v="3026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x v="3027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x v="3028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x v="302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x v="3030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x v="3031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x v="3032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x v="3033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x v="3034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x v="303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x v="3036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x v="3037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x v="3038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x v="3039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x v="3040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x v="3041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x v="3042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x v="3043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x v="3044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x v="3045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x v="3046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x v="3047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x v="3048"/>
    <n v="13.33333333333333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x v="3049"/>
    <e v="#DIV/0!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x v="3050"/>
    <n v="1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x v="3051"/>
    <e v="#DIV/0!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x v="3052"/>
    <e v="#DIV/0!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x v="3053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x v="3054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x v="3055"/>
    <n v="55.833333333333336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x v="3056"/>
    <e v="#DIV/0!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x v="3057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x v="3058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x v="3059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x v="3060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x v="3061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x v="3062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x v="3063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x v="3064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x v="3065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x v="3066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x v="3067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x v="3068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x v="3069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x v="3070"/>
    <n v="64.8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x v="3071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x v="3072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x v="307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x v="3074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x v="3075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x v="3076"/>
    <n v="420.6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x v="3077"/>
    <e v="#DIV/0!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x v="3078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x v="3079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x v="3080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x v="3081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x v="3082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x v="308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x v="3084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x v="3085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x v="3086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x v="3087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x v="2806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x v="3088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x v="3089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x v="3090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x v="3091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x v="309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x v="3093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x v="3094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x v="3095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x v="3096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x v="3097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x v="3098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x v="3099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x v="3100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x v="3101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x v="3102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x v="3103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x v="310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x v="3105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x v="3106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x v="3107"/>
    <n v="125.27027027027027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x v="3108"/>
    <e v="#DIV/0!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x v="3109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x v="3110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x v="3111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x v="3112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x v="3113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x v="3114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x v="3115"/>
    <n v="1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x v="3116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x v="3117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x v="3118"/>
    <n v="6.5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x v="3119"/>
    <e v="#DIV/0!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x v="3120"/>
    <n v="61.176470588235297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x v="3121"/>
    <e v="#DIV/0!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x v="3122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x v="3123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x v="3124"/>
    <n v="93.7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x v="3125"/>
    <n v="53.7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x v="3126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x v="3127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x v="3128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x v="312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x v="3130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x v="3131"/>
    <n v="5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x v="3132"/>
    <e v="#DIV/0!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x v="3133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x v="3134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x v="3135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x v="3136"/>
    <n v="1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x v="3137"/>
    <e v="#DIV/0!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x v="3138"/>
    <n v="251.33333333333334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x v="3139"/>
    <e v="#DIV/0!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x v="3140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x v="3141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x v="3142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x v="3143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x v="3144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x v="3145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x v="3146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x v="3147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x v="3148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x v="3149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x v="3150"/>
    <n v="62.921348314606739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x v="3151"/>
    <n v="98.536585365853654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x v="3152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x v="3153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x v="3154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x v="3155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x v="3156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x v="3157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x v="3158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x v="73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x v="3159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x v="3160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x v="3161"/>
    <n v="50.901639344262293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x v="3162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x v="3163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x v="3164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x v="3165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x v="3166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x v="3167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x v="3168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x v="316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x v="3170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x v="3171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x v="3172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x v="3173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x v="3174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x v="3175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x v="3176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x v="3177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x v="3178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x v="3179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x v="3180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x v="3181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x v="3182"/>
    <n v="356.8421052631579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x v="3183"/>
    <e v="#DIV/0!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x v="3184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x v="3185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x v="3186"/>
    <n v="24.458333333333332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x v="3187"/>
    <e v="#DIV/0!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x v="3188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x v="3189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x v="3190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x v="3191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x v="3192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x v="3193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x v="3194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x v="3195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x v="3196"/>
    <n v="41.666666666666664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x v="3197"/>
    <e v="#DIV/0!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x v="3198"/>
    <n v="22.75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x v="3199"/>
    <e v="#DIV/0!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x v="3200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x v="3201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x v="3202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x v="3203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x v="3204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x v="320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x v="3206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x v="3207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x v="320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x v="3209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x v="3210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x v="3211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x v="3212"/>
    <n v="168.25210084033614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x v="3213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x v="3214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x v="3215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x v="3216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x v="3217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x v="3218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x v="3219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x v="3220"/>
    <n v="50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x v="3221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x v="3222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x v="341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x v="3223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x v="3224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x v="3225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x v="3226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x v="3227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x v="3228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x v="3229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x v="3230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x v="3231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x v="3232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x v="3233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x v="3234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x v="3235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x v="3236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x v="3237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x v="3238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x v="3239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x v="3240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x v="3241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x v="3242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x v="324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x v="3244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x v="3245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x v="3246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x v="3247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x v="3248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x v="324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x v="3250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x v="3251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x v="3252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x v="3253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x v="3254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x v="3255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x v="3256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x v="3257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x v="3258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x v="3259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x v="3260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x v="3261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x v="3262"/>
    <n v="6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x v="3263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x v="3264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x v="3265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x v="3266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x v="3267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x v="3268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x v="3269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x v="3270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x v="3271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x v="3272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x v="3273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x v="327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x v="3275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x v="3276"/>
    <n v="203.2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x v="3277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x v="3278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x v="3279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x v="3280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x v="3281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x v="328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x v="3283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x v="3284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x v="3285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x v="3286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x v="3287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x v="3288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x v="3289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x v="3290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x v="3291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x v="3292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x v="3293"/>
    <n v="57.2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x v="3294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x v="3295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x v="3296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x v="3297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x v="3298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x v="3299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x v="3300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x v="3301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x v="3302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x v="3303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x v="3304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x v="3305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x v="3306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x v="3307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x v="3308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x v="330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x v="3310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x v="3311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x v="3312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x v="3313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x v="3314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x v="3315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x v="331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x v="3317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x v="3318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x v="3319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x v="3320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x v="3321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x v="3322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x v="3323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x v="3324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x v="3325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x v="3326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x v="3327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x v="3328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x v="3329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x v="3330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x v="333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x v="3332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x v="3333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x v="3334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x v="3335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x v="3336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x v="3337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x v="3338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x v="333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x v="3340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x v="3341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x v="3342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x v="3343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x v="3344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x v="334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x v="3346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x v="3347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x v="3348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x v="3349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x v="3350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x v="3351"/>
    <n v="184.78260869565219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x v="3352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x v="3353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x v="3354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x v="3355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x v="3266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x v="3356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x v="3357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x v="3358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x v="3359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x v="3360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x v="3361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x v="3362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x v="2835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x v="3363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x v="3364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x v="3365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x v="3366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x v="3367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x v="3368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x v="3369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x v="3370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x v="3371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x v="3372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x v="3373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x v="3374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x v="3375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x v="3376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x v="337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x v="337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x v="3379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x v="3380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x v="3381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x v="3382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x v="3383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x v="3384"/>
    <n v="29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x v="3385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x v="2806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x v="3386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x v="3387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x v="3388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x v="3389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x v="3390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x v="3391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x v="3392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x v="3393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x v="3394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x v="3395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x v="3396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x v="3397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x v="3398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x v="3399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x v="3400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x v="3401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x v="3402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x v="3403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x v="3404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x v="3405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x v="3406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x v="3407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x v="3408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x v="3409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x v="3410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x v="2232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x v="3411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x v="3412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x v="3413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x v="3414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x v="3415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x v="3416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x v="3417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x v="3418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x v="3419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x v="3420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x v="3421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x v="3422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x v="3423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x v="3424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x v="3425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x v="3426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x v="3427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x v="3428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x v="3429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x v="3430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x v="3431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x v="3432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x v="3433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x v="3434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x v="3435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x v="3436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x v="3437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x v="3438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x v="3439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x v="3440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x v="3441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x v="3442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x v="3443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x v="3444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x v="3445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x v="3446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x v="3447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x v="3448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x v="344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x v="3450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x v="345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x v="3452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x v="345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x v="3454"/>
    <n v="72.950819672131146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x v="3455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x v="3456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x v="3457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x v="3458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x v="3459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x v="3460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x v="3461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x v="3462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x v="346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x v="346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x v="3465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x v="3466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x v="3467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x v="3468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x v="3469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x v="3470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x v="3471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x v="3472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x v="3473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x v="3474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x v="3475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x v="3476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x v="347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x v="3478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x v="3479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x v="3480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x v="3481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x v="3482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x v="3483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x v="348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x v="3485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x v="3486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x v="3487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x v="3488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x v="3489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x v="3490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x v="3491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x v="3492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x v="3493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x v="3494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x v="3495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x v="3496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x v="3497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x v="3498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x v="3499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x v="3500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x v="3501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x v="3502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x v="3503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x v="3504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x v="3505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x v="3506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x v="3507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x v="3508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x v="3509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x v="3510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x v="3511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x v="3512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x v="3453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x v="3513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x v="3514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x v="3515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x v="3516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x v="3517"/>
    <n v="125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x v="351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x v="3519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x v="3520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x v="3521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x v="1804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x v="3522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x v="3523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x v="3524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x v="3525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x v="3526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x v="3527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x v="3528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x v="3529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x v="3530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x v="3531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x v="3532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x v="3533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x v="3534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x v="3535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x v="3536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x v="3537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x v="3538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x v="3539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x v="3540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x v="3541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x v="3542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x v="3543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x v="35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x v="3545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x v="3546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x v="3547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x v="3548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x v="3549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x v="3550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x v="3551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x v="3552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x v="3553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x v="3554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x v="3555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x v="3556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x v="3557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x v="3558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x v="3559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x v="3560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x v="356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x v="3562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x v="3563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x v="3564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x v="3565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x v="3566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x v="3567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x v="3568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x v="3569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x v="3570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x v="3571"/>
    <n v="176.08695652173913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x v="3572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x v="3573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x v="3574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x v="3575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x v="3576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x v="3577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x v="3578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x v="3579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x v="3580"/>
    <n v="55.97222222222222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x v="3581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x v="3582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x v="3583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x v="3584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x v="3585"/>
    <n v="59.411764705882355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x v="3586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x v="3587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x v="3588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x v="3589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x v="3590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x v="3591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x v="3592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x v="3593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x v="3594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x v="3595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x v="3596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x v="3597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x v="3598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x v="3599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x v="3600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x v="36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x v="3602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x v="3603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x v="3604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x v="3605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x v="3606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x v="3607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x v="3608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x v="3609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x v="3610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x v="3611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x v="3612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x v="3613"/>
    <n v="68.965517241379317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x v="3614"/>
    <e v="#DIV/0!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x v="3615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x v="3616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x v="3617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x v="3618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x v="3619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x v="3620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x v="3621"/>
    <n v="127.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x v="3622"/>
    <e v="#DIV/0!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x v="3623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x v="3624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x v="3625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x v="3626"/>
    <n v="18.333333333333332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x v="3627"/>
    <e v="#DIV/0!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x v="3628"/>
    <n v="7.5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x v="3629"/>
    <e v="#DIV/0!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x v="3630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x v="3631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x v="3632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x v="3633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x v="3634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x v="3635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x v="3636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x v="3637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x v="3638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x v="363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x v="3640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x v="3641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x v="3642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x v="3643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x v="3644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x v="3645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x v="3646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x v="3647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x v="3648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x v="3649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x v="3650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x v="3651"/>
    <n v="5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x v="3652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x v="3653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x v="3654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x v="3655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x v="3656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x v="3657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x v="3658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x v="3659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x v="3660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x v="3661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x v="3662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x v="3663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x v="3664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x v="3665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x v="3666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x v="3667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x v="3668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x v="3669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x v="3670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x v="3671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x v="367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x v="3673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x v="3674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x v="3675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x v="3676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x v="3677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x v="3678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x v="3679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x v="3680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x v="3681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x v="3682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x v="3683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x v="3684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x v="3685"/>
    <n v="63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x v="3686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x v="3687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x v="3688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x v="3689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x v="3690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x v="3691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x v="3692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x v="3693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x v="3694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x v="369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x v="369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x v="3174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x v="3697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x v="3698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x v="3699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x v="3700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x v="3701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x v="3702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x v="3703"/>
    <n v="26.02173913043478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x v="3704"/>
    <n v="105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x v="3705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x v="3706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x v="3707"/>
    <n v="47.657142857142858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x v="3708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x v="3709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x v="3710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x v="3711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x v="3712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x v="3713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x v="3714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x v="3715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x v="3716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x v="3717"/>
    <n v="32.75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x v="3718"/>
    <e v="#DIV/0!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x v="3719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x v="3720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x v="3721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x v="3722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x v="3723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x v="3724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x v="3725"/>
    <n v="25.571428571428573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x v="3726"/>
    <e v="#DIV/0!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x v="3727"/>
    <n v="25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x v="3728"/>
    <e v="#DIV/0!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x v="3729"/>
    <e v="#DIV/0!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x v="3730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x v="3731"/>
    <n v="202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x v="3732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x v="3733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x v="3734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x v="3735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x v="3736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x v="3737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x v="3738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x v="3739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x v="3740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x v="374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x v="3742"/>
    <n v="75.959999999999994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x v="3743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x v="3744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x v="3745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x v="3746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x v="3747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x v="3748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x v="3749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x v="3750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x v="375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x v="3566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x v="3752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x v="3753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x v="3754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x v="3755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x v="3756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x v="3757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x v="3758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x v="3759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x v="3760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x v="3761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x v="3762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x v="3763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x v="3764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x v="3765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x v="3766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x v="3767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x v="3768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x v="3769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x v="3770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x v="3514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x v="3771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x v="3772"/>
    <n v="29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x v="3773"/>
    <e v="#DIV/0!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x v="3774"/>
    <e v="#DIV/0!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x v="3775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x v="3776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x v="3777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x v="3778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x v="3779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x v="3780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x v="3781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x v="3782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x v="3783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x v="3784"/>
    <n v="47.3333333333333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x v="3785"/>
    <e v="#DIV/0!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x v="3786"/>
    <n v="58.95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x v="3787"/>
    <e v="#DIV/0!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x v="3788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x v="3789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x v="3790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x v="3791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x v="3792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x v="3793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x v="3794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x v="2551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x v="3795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x v="3532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x v="3796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x v="3797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x v="3798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x v="3799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x v="3800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x v="3801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x v="3802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x v="3803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x v="3804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x v="3805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x v="3806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x v="380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x v="3808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x v="3809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x v="3810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x v="3811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x v="3812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x v="3813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x v="3814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x v="3815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x v="3816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x v="3817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x v="3818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x v="3819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x v="3820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x v="3821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x v="3822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x v="3823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x v="3824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x v="3825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x v="3826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x v="3827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x v="3828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x v="3829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x v="3830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x v="3831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x v="3832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x v="3833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x v="3834"/>
    <n v="13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x v="3835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x v="3836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x v="3837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x v="3838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x v="3839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x v="3840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x v="3841"/>
    <n v="81.538461538461533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x v="3842"/>
    <n v="1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x v="3843"/>
    <n v="1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x v="3844"/>
    <e v="#DIV/0!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x v="3845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x v="3846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x v="3847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x v="3848"/>
    <n v="50.2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x v="3849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x v="3850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x v="3851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x v="3852"/>
    <n v="13.333333333333334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x v="3853"/>
    <e v="#DIV/0!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x v="3854"/>
    <e v="#DIV/0!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x v="3855"/>
    <e v="#DIV/0!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x v="3856"/>
    <e v="#DIV/0!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x v="3857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x v="3858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x v="3859"/>
    <n v="1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x v="3860"/>
    <e v="#DIV/0!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x v="3792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x v="3861"/>
    <n v="2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x v="3862"/>
    <e v="#DIV/0!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x v="3863"/>
    <e v="#DIV/0!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x v="3864"/>
    <e v="#DIV/0!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x v="3865"/>
    <e v="#DIV/0!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x v="3866"/>
    <e v="#DIV/0!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x v="3867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x v="3868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x v="3869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x v="3870"/>
    <n v="315.5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x v="3871"/>
    <n v="37.142857142857146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x v="3872"/>
    <e v="#DIV/0!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x v="3873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x v="3874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x v="387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x v="3876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x v="3877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x v="3878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x v="3879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x v="3880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x v="3881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x v="3882"/>
    <n v="47.25806451612903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x v="3883"/>
    <e v="#DIV/0!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x v="3884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x v="3885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x v="3886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x v="3887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x v="3888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x v="3889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x v="3890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x v="3891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x v="3892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x v="3893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x v="3894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x v="3895"/>
    <n v="5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x v="3896"/>
    <e v="#DIV/0!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x v="3897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x v="3898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x v="3899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x v="3900"/>
    <n v="45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x v="3901"/>
    <e v="#DIV/0!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x v="3902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x v="3903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x v="3904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x v="3905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x v="3906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x v="3907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x v="3908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x v="3909"/>
    <n v="32.357142857142854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x v="3910"/>
    <e v="#DIV/0!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x v="3911"/>
    <e v="#DIV/0!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x v="3912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x v="3913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x v="3914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x v="3915"/>
    <n v="57.173913043478258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x v="3916"/>
    <e v="#DIV/0!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x v="3917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x v="3918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x v="3919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x v="3920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x v="3921"/>
    <n v="25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x v="3922"/>
    <e v="#DIV/0!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x v="3923"/>
    <n v="137.07692307692307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x v="3924"/>
    <e v="#DIV/0!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x v="3925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x v="3926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x v="3927"/>
    <n v="50.5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x v="3928"/>
    <e v="#DIV/0!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x v="3929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x v="3930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x v="3931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x v="3932"/>
    <n v="25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x v="3933"/>
    <e v="#DIV/0!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x v="3934"/>
    <e v="#DIV/0!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x v="3935"/>
    <n v="53.12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x v="3936"/>
    <e v="#DIV/0!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x v="3937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x v="3938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x v="3939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x v="3940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x v="3941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x v="3942"/>
    <n v="15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x v="3943"/>
    <e v="#DIV/0!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x v="3944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x v="3945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x v="3946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x v="3947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x v="3948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x v="3949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x v="3950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x v="3951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x v="3952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x v="3953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x v="3954"/>
    <n v="29.09090909090909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x v="3955"/>
    <e v="#DIV/0!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x v="3956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x v="3957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x v="3958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x v="3959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x v="3960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x v="3961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x v="3962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x v="3963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x v="3964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x v="3965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x v="3966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x v="3967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x v="3968"/>
    <n v="8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x v="3969"/>
    <e v="#DIV/0!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x v="3970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x v="3971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x v="3972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x v="3973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x v="3974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x v="397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x v="3976"/>
    <n v="29.235294117647058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x v="3977"/>
    <e v="#DIV/0!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x v="3978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x v="3979"/>
    <n v="82.57142857142856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x v="3980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x v="1748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x v="3981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x v="3982"/>
    <n v="100.5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x v="3983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x v="3984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x v="3985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x v="3986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x v="3987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x v="3988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x v="3989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x v="3990"/>
    <n v="4.75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x v="3991"/>
    <e v="#DIV/0!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x v="3992"/>
    <n v="1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x v="3993"/>
    <e v="#DIV/0!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x v="3994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x v="3995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x v="3996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x v="3997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x v="3998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x v="3999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x v="4000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x v="4001"/>
    <n v="63.558375634517766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x v="4002"/>
    <e v="#DIV/0!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x v="4003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x v="4004"/>
    <n v="62.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x v="4005"/>
    <e v="#DIV/0!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x v="4006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x v="4007"/>
    <n v="51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x v="4008"/>
    <e v="#DIV/0!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x v="4009"/>
    <n v="66.666666666666671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x v="4010"/>
    <e v="#DIV/0!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x v="4011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x v="4012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x v="4013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x v="4014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x v="4015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x v="4016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x v="4017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x v="4018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x v="4019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x v="4020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x v="4021"/>
    <n v="7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x v="4022"/>
    <e v="#DIV/0!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x v="4023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x v="4024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x v="4025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x v="4026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x v="4027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x v="4028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x v="4029"/>
    <n v="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x v="4030"/>
    <e v="#DIV/0!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x v="4031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x v="4032"/>
    <n v="55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x v="4033"/>
    <e v="#DIV/0!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x v="4034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x v="4035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x v="4036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x v="3268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x v="4037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x v="4038"/>
    <n v="57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x v="4039"/>
    <e v="#DIV/0!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x v="4040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x v="4041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x v="4042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x v="4043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x v="4044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x v="4045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x v="4046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x v="4047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x v="4048"/>
    <n v="27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x v="4049"/>
    <e v="#DIV/0!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x v="4050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x v="4051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x v="4052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x v="4053"/>
    <n v="44.307692307692307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x v="4054"/>
    <e v="#DIV/0!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x v="4055"/>
    <n v="222.5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x v="4056"/>
    <e v="#DIV/0!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x v="4057"/>
    <n v="5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x v="4058"/>
    <e v="#DIV/0!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x v="4059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x v="4060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x v="4061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x v="4062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x v="4063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x v="4064"/>
    <n v="9.4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x v="4065"/>
    <e v="#DIV/0!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x v="4066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x v="4067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x v="4068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x v="4069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x v="4070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x v="4071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x v="4072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x v="4073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x v="4074"/>
    <n v="8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x v="4075"/>
    <e v="#DIV/0!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x v="4076"/>
    <e v="#DIV/0!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x v="4077"/>
    <n v="5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x v="4078"/>
    <e v="#DIV/0!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x v="4079"/>
    <e v="#DIV/0!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x v="4080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x v="4081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x v="4082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x v="4083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x v="4084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x v="4085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x v="4086"/>
    <n v="59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x v="4087"/>
    <e v="#DIV/0!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x v="408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x v="4089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x v="4090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x v="4091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A0170-ACA8-C342-BBE3-E062C59738E0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243D6-345D-9E48-B17F-993CCCCE3A0B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987C4E-78C2-0A4E-A048-41366357FA72}" name="PivotTable2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92" zoomScaleNormal="92" workbookViewId="0">
      <selection activeCell="O6" sqref="O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style="6" customWidth="1"/>
    <col min="16" max="16" width="36.5" customWidth="1"/>
    <col min="17" max="17" width="23.83203125" customWidth="1"/>
    <col min="18" max="18" width="17.1640625" customWidth="1"/>
    <col min="19" max="20" width="36.5" style="12" customWidth="1"/>
    <col min="27" max="27" width="17.33203125" customWidth="1"/>
    <col min="28" max="28" width="19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customHeight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ROUND(((E2/D2)*100),0)</f>
        <v>137</v>
      </c>
      <c r="P2" s="7">
        <f t="shared" ref="P2:P65" si="0">($E2/$L2)</f>
        <v>63.917582417582416</v>
      </c>
      <c r="Q2" t="str">
        <f t="shared" ref="Q2:Q65" si="1">(LEFT($N2,SEARCH("/",$N2,1)-1))</f>
        <v>film &amp; video</v>
      </c>
      <c r="R2" t="str">
        <f t="shared" ref="R2:R65" si="2">RIGHT($N2,LEN($N2)-SEARCH("/",$N2))</f>
        <v>television</v>
      </c>
      <c r="S2" s="11">
        <f t="shared" ref="S2:S65" si="3">((($J2/60)/60)/24)+DATE(1970,1,1)</f>
        <v>42177.007071759261</v>
      </c>
      <c r="T2" s="11">
        <f t="shared" ref="T2:T65" si="4">((($I2/60)/60)/24)+DATE(1970,1,1)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5">ROUND(((E3/D3)*100),0)</f>
        <v>143</v>
      </c>
      <c r="P3" s="7">
        <f t="shared" si="0"/>
        <v>185.48101265822785</v>
      </c>
      <c r="Q3" t="str">
        <f t="shared" si="1"/>
        <v>film &amp; video</v>
      </c>
      <c r="R3" t="str">
        <f t="shared" si="2"/>
        <v>television</v>
      </c>
      <c r="S3" s="11">
        <f t="shared" si="3"/>
        <v>42766.600497685184</v>
      </c>
      <c r="T3" s="11">
        <f t="shared" si="4"/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5"/>
        <v>105</v>
      </c>
      <c r="P4" s="7">
        <f t="shared" si="0"/>
        <v>15</v>
      </c>
      <c r="Q4" t="str">
        <f t="shared" si="1"/>
        <v>film &amp; video</v>
      </c>
      <c r="R4" t="str">
        <f t="shared" si="2"/>
        <v>television</v>
      </c>
      <c r="S4" s="11">
        <f t="shared" si="3"/>
        <v>42405.702349537038</v>
      </c>
      <c r="T4" s="11">
        <f t="shared" si="4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104</v>
      </c>
      <c r="P5" s="7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1">
        <f t="shared" si="3"/>
        <v>41828.515127314815</v>
      </c>
      <c r="T5" s="11">
        <f t="shared" si="4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ROUND(((E6/D6)*100),0)</f>
        <v>123</v>
      </c>
      <c r="P6" s="7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1">
        <f t="shared" si="3"/>
        <v>42327.834247685183</v>
      </c>
      <c r="T6" s="11">
        <f t="shared" si="4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110</v>
      </c>
      <c r="P7" s="7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1">
        <f t="shared" si="3"/>
        <v>42563.932951388888</v>
      </c>
      <c r="T7" s="11">
        <f t="shared" si="4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106</v>
      </c>
      <c r="P8" s="7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1">
        <f t="shared" si="3"/>
        <v>41794.072337962964</v>
      </c>
      <c r="T8" s="11">
        <f t="shared" si="4"/>
        <v>41804.072337962964</v>
      </c>
    </row>
    <row r="9" spans="1:20" ht="33" customHeight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101</v>
      </c>
      <c r="P9" s="7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1">
        <f t="shared" si="3"/>
        <v>42516.047071759262</v>
      </c>
      <c r="T9" s="11">
        <f t="shared" si="4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100</v>
      </c>
      <c r="P10" s="7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1">
        <f t="shared" si="3"/>
        <v>42468.94458333333</v>
      </c>
      <c r="T10" s="11">
        <f t="shared" si="4"/>
        <v>42475.875</v>
      </c>
    </row>
    <row r="11" spans="1:20" ht="26" customHeight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126</v>
      </c>
      <c r="P11" s="7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1">
        <f t="shared" si="3"/>
        <v>42447.103518518517</v>
      </c>
      <c r="T11" s="11">
        <f t="shared" si="4"/>
        <v>42477.103518518517</v>
      </c>
    </row>
    <row r="12" spans="1:20" ht="28" customHeight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101</v>
      </c>
      <c r="P12" s="7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1">
        <f t="shared" si="3"/>
        <v>41780.068043981482</v>
      </c>
      <c r="T12" s="11">
        <f t="shared" si="4"/>
        <v>41815.068043981482</v>
      </c>
    </row>
    <row r="13" spans="1:20" ht="30" customHeight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121</v>
      </c>
      <c r="P13" s="7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1">
        <f t="shared" si="3"/>
        <v>42572.778495370367</v>
      </c>
      <c r="T13" s="11">
        <f t="shared" si="4"/>
        <v>42604.125</v>
      </c>
    </row>
    <row r="14" spans="1:20" ht="32" customHeight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165</v>
      </c>
      <c r="P14" s="7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1">
        <f t="shared" si="3"/>
        <v>41791.713252314818</v>
      </c>
      <c r="T14" s="11">
        <f t="shared" si="4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160</v>
      </c>
      <c r="P15" s="7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1">
        <f t="shared" si="3"/>
        <v>42508.677187499998</v>
      </c>
      <c r="T15" s="11">
        <f t="shared" si="4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101</v>
      </c>
      <c r="P16" s="7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1">
        <f t="shared" si="3"/>
        <v>41808.02648148148</v>
      </c>
      <c r="T16" s="11">
        <f t="shared" si="4"/>
        <v>41833.582638888889</v>
      </c>
    </row>
    <row r="17" spans="1:20" ht="33" customHeight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107</v>
      </c>
      <c r="P17" s="7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1">
        <f t="shared" si="3"/>
        <v>42256.391875000001</v>
      </c>
      <c r="T17" s="11">
        <f t="shared" si="4"/>
        <v>42274.843055555553</v>
      </c>
    </row>
    <row r="18" spans="1:20" ht="62" customHeight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100</v>
      </c>
      <c r="P18" s="7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1">
        <f t="shared" si="3"/>
        <v>41760.796423611115</v>
      </c>
      <c r="T18" s="11">
        <f t="shared" si="4"/>
        <v>41806.229166666664</v>
      </c>
    </row>
    <row r="19" spans="1:20" ht="36" customHeight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101</v>
      </c>
      <c r="P19" s="7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1">
        <f t="shared" si="3"/>
        <v>41917.731736111113</v>
      </c>
      <c r="T19" s="11">
        <f t="shared" si="4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106</v>
      </c>
      <c r="P20" s="7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1">
        <f t="shared" si="3"/>
        <v>41869.542314814818</v>
      </c>
      <c r="T20" s="11">
        <f t="shared" si="4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145</v>
      </c>
      <c r="P21" s="7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1">
        <f t="shared" si="3"/>
        <v>42175.816365740742</v>
      </c>
      <c r="T21" s="11">
        <f t="shared" si="4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100</v>
      </c>
      <c r="P22" s="7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1">
        <f t="shared" si="3"/>
        <v>42200.758240740746</v>
      </c>
      <c r="T22" s="11">
        <f t="shared" si="4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109</v>
      </c>
      <c r="P23" s="7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1">
        <f t="shared" si="3"/>
        <v>41878.627187500002</v>
      </c>
      <c r="T23" s="11">
        <f t="shared" si="4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117</v>
      </c>
      <c r="P24" s="7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1">
        <f t="shared" si="3"/>
        <v>41989.91134259259</v>
      </c>
      <c r="T24" s="11">
        <f t="shared" si="4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119</v>
      </c>
      <c r="P25" s="7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1">
        <f t="shared" si="3"/>
        <v>42097.778946759259</v>
      </c>
      <c r="T25" s="11">
        <f t="shared" si="4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109</v>
      </c>
      <c r="P26" s="7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1">
        <f t="shared" si="3"/>
        <v>42229.820173611108</v>
      </c>
      <c r="T26" s="11">
        <f t="shared" si="4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133</v>
      </c>
      <c r="P27" s="7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1">
        <f t="shared" si="3"/>
        <v>42318.025011574078</v>
      </c>
      <c r="T27" s="11">
        <f t="shared" si="4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155</v>
      </c>
      <c r="P28" s="7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1">
        <f t="shared" si="3"/>
        <v>41828.515555555554</v>
      </c>
      <c r="T28" s="11">
        <f t="shared" si="4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112</v>
      </c>
      <c r="P29" s="7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1">
        <f t="shared" si="3"/>
        <v>41929.164733796293</v>
      </c>
      <c r="T29" s="11">
        <f t="shared" si="4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100</v>
      </c>
      <c r="P30" s="7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1">
        <f t="shared" si="3"/>
        <v>42324.96393518518</v>
      </c>
      <c r="T30" s="11">
        <f t="shared" si="4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123</v>
      </c>
      <c r="P31" s="7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1">
        <f t="shared" si="3"/>
        <v>41812.67324074074</v>
      </c>
      <c r="T31" s="11">
        <f t="shared" si="4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101</v>
      </c>
      <c r="P32" s="7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1">
        <f t="shared" si="3"/>
        <v>41842.292997685188</v>
      </c>
      <c r="T32" s="11">
        <f t="shared" si="4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100</v>
      </c>
      <c r="P33" s="7">
        <f t="shared" si="0"/>
        <v>13</v>
      </c>
      <c r="Q33" t="str">
        <f t="shared" si="1"/>
        <v>film &amp; video</v>
      </c>
      <c r="R33" t="str">
        <f t="shared" si="2"/>
        <v>television</v>
      </c>
      <c r="S33" s="11">
        <f t="shared" si="3"/>
        <v>42376.79206018518</v>
      </c>
      <c r="T33" s="11">
        <f t="shared" si="4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100</v>
      </c>
      <c r="P34" s="7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1">
        <f t="shared" si="3"/>
        <v>42461.627511574072</v>
      </c>
      <c r="T34" s="11">
        <f t="shared" si="4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102</v>
      </c>
      <c r="P35" s="7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1">
        <f t="shared" si="3"/>
        <v>42286.660891203705</v>
      </c>
      <c r="T35" s="11">
        <f t="shared" si="4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130</v>
      </c>
      <c r="P36" s="7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1">
        <f t="shared" si="3"/>
        <v>41841.321770833332</v>
      </c>
      <c r="T36" s="11">
        <f t="shared" si="4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167</v>
      </c>
      <c r="P37" s="7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1">
        <f t="shared" si="3"/>
        <v>42098.291828703703</v>
      </c>
      <c r="T37" s="11">
        <f t="shared" si="4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142</v>
      </c>
      <c r="P38" s="7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1">
        <f t="shared" si="3"/>
        <v>42068.307002314818</v>
      </c>
      <c r="T38" s="11">
        <f t="shared" si="4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183</v>
      </c>
      <c r="P39" s="7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1">
        <f t="shared" si="3"/>
        <v>42032.693043981482</v>
      </c>
      <c r="T39" s="11">
        <f t="shared" si="4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110</v>
      </c>
      <c r="P40" s="7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1">
        <f t="shared" si="3"/>
        <v>41375.057222222218</v>
      </c>
      <c r="T40" s="11">
        <f t="shared" si="4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131</v>
      </c>
      <c r="P41" s="7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1">
        <f t="shared" si="3"/>
        <v>41754.047083333331</v>
      </c>
      <c r="T41" s="11">
        <f t="shared" si="4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101</v>
      </c>
      <c r="P42" s="7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1">
        <f t="shared" si="3"/>
        <v>41789.21398148148</v>
      </c>
      <c r="T42" s="11">
        <f t="shared" si="4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100</v>
      </c>
      <c r="P43" s="7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1">
        <f t="shared" si="3"/>
        <v>41887.568912037037</v>
      </c>
      <c r="T43" s="11">
        <f t="shared" si="4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142</v>
      </c>
      <c r="P44" s="7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1">
        <f t="shared" si="3"/>
        <v>41971.639189814814</v>
      </c>
      <c r="T44" s="11">
        <f t="shared" si="4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309</v>
      </c>
      <c r="P45" s="7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1">
        <f t="shared" si="3"/>
        <v>41802.790347222224</v>
      </c>
      <c r="T45" s="11">
        <f t="shared" si="4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100</v>
      </c>
      <c r="P46" s="7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1">
        <f t="shared" si="3"/>
        <v>41874.098807870374</v>
      </c>
      <c r="T46" s="11">
        <f t="shared" si="4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120</v>
      </c>
      <c r="P47" s="7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1">
        <f t="shared" si="3"/>
        <v>42457.623923611114</v>
      </c>
      <c r="T47" s="11">
        <f t="shared" si="4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104</v>
      </c>
      <c r="P48" s="7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1">
        <f t="shared" si="3"/>
        <v>42323.964976851858</v>
      </c>
      <c r="T48" s="11">
        <f t="shared" si="4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108</v>
      </c>
      <c r="P49" s="7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1">
        <f t="shared" si="3"/>
        <v>41932.819525462961</v>
      </c>
      <c r="T49" s="11">
        <f t="shared" si="4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108</v>
      </c>
      <c r="P50" s="7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1">
        <f t="shared" si="3"/>
        <v>42033.516898148147</v>
      </c>
      <c r="T50" s="11">
        <f t="shared" si="4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100</v>
      </c>
      <c r="P51" s="7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1">
        <f t="shared" si="3"/>
        <v>42271.176446759258</v>
      </c>
      <c r="T51" s="11">
        <f t="shared" si="4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100</v>
      </c>
      <c r="P52" s="7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1">
        <f t="shared" si="3"/>
        <v>41995.752986111111</v>
      </c>
      <c r="T52" s="11">
        <f t="shared" si="4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128</v>
      </c>
      <c r="P53" s="7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1">
        <f t="shared" si="3"/>
        <v>42196.928668981483</v>
      </c>
      <c r="T53" s="11">
        <f t="shared" si="4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116</v>
      </c>
      <c r="P54" s="7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1">
        <f t="shared" si="3"/>
        <v>41807.701921296299</v>
      </c>
      <c r="T54" s="11">
        <f t="shared" si="4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110</v>
      </c>
      <c r="P55" s="7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1">
        <f t="shared" si="3"/>
        <v>41719.549131944441</v>
      </c>
      <c r="T55" s="11">
        <f t="shared" si="4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101</v>
      </c>
      <c r="P56" s="7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1">
        <f t="shared" si="3"/>
        <v>42333.713206018518</v>
      </c>
      <c r="T56" s="11">
        <f t="shared" si="4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129</v>
      </c>
      <c r="P57" s="7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1">
        <f t="shared" si="3"/>
        <v>42496.968935185185</v>
      </c>
      <c r="T57" s="11">
        <f t="shared" si="4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107</v>
      </c>
      <c r="P58" s="7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1">
        <f t="shared" si="3"/>
        <v>42149.548888888887</v>
      </c>
      <c r="T58" s="11">
        <f t="shared" si="4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102</v>
      </c>
      <c r="P59" s="7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1">
        <f t="shared" si="3"/>
        <v>42089.83289351852</v>
      </c>
      <c r="T59" s="11">
        <f t="shared" si="4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103</v>
      </c>
      <c r="P60" s="7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1">
        <f t="shared" si="3"/>
        <v>41932.745046296295</v>
      </c>
      <c r="T60" s="11">
        <f t="shared" si="4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100</v>
      </c>
      <c r="P61" s="7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1">
        <f t="shared" si="3"/>
        <v>42230.23583333334</v>
      </c>
      <c r="T61" s="11">
        <f t="shared" si="4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103</v>
      </c>
      <c r="P62" s="7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1">
        <f t="shared" si="3"/>
        <v>41701.901817129627</v>
      </c>
      <c r="T62" s="11">
        <f t="shared" si="4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148</v>
      </c>
      <c r="P63" s="7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1">
        <f t="shared" si="3"/>
        <v>41409.814317129632</v>
      </c>
      <c r="T63" s="11">
        <f t="shared" si="4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155</v>
      </c>
      <c r="P64" s="7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1">
        <f t="shared" si="3"/>
        <v>41311.799513888887</v>
      </c>
      <c r="T64" s="11">
        <f t="shared" si="4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114</v>
      </c>
      <c r="P65" s="7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1">
        <f t="shared" si="3"/>
        <v>41612.912187499998</v>
      </c>
      <c r="T65" s="11">
        <f t="shared" si="4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173</v>
      </c>
      <c r="P66" s="7">
        <f t="shared" ref="P66:P129" si="6">($E66/$L66)</f>
        <v>86.666666666666671</v>
      </c>
      <c r="Q66" t="str">
        <f t="shared" ref="Q66:Q129" si="7">(LEFT($N66,SEARCH("/",$N66,1)-1))</f>
        <v>film &amp; video</v>
      </c>
      <c r="R66" t="str">
        <f t="shared" ref="R66:R129" si="8">RIGHT($N66,LEN($N66)-SEARCH("/",$N66))</f>
        <v>shorts</v>
      </c>
      <c r="S66" s="11">
        <f t="shared" ref="S66:S129" si="9">((($J66/60)/60)/24)+DATE(1970,1,1)</f>
        <v>41433.01829861111</v>
      </c>
      <c r="T66" s="11">
        <f t="shared" ref="T66:T129" si="10">((($I66/60)/60)/24)+DATE(1970,1,1)</f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1">ROUND(((E67/D67)*100),0)</f>
        <v>108</v>
      </c>
      <c r="P67" s="7">
        <f t="shared" si="6"/>
        <v>132.05263157894737</v>
      </c>
      <c r="Q67" t="str">
        <f t="shared" si="7"/>
        <v>film &amp; video</v>
      </c>
      <c r="R67" t="str">
        <f t="shared" si="8"/>
        <v>shorts</v>
      </c>
      <c r="S67" s="11">
        <f t="shared" si="9"/>
        <v>41835.821226851855</v>
      </c>
      <c r="T67" s="11">
        <f t="shared" si="10"/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1"/>
        <v>119</v>
      </c>
      <c r="P68" s="7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f t="shared" si="9"/>
        <v>42539.849768518514</v>
      </c>
      <c r="T68" s="11">
        <f t="shared" si="10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116</v>
      </c>
      <c r="P69" s="7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f t="shared" si="9"/>
        <v>41075.583379629628</v>
      </c>
      <c r="T69" s="11">
        <f t="shared" si="10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127</v>
      </c>
      <c r="P70" s="7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f t="shared" si="9"/>
        <v>41663.569340277776</v>
      </c>
      <c r="T70" s="11">
        <f t="shared" si="10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111</v>
      </c>
      <c r="P71" s="7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f t="shared" si="9"/>
        <v>40786.187789351854</v>
      </c>
      <c r="T71" s="11">
        <f t="shared" si="10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127</v>
      </c>
      <c r="P72" s="7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f t="shared" si="9"/>
        <v>40730.896354166667</v>
      </c>
      <c r="T72" s="11">
        <f t="shared" si="10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124</v>
      </c>
      <c r="P73" s="7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f t="shared" si="9"/>
        <v>40997.271493055552</v>
      </c>
      <c r="T73" s="11">
        <f t="shared" si="10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108</v>
      </c>
      <c r="P74" s="7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f t="shared" si="9"/>
        <v>41208.010196759256</v>
      </c>
      <c r="T74" s="11">
        <f t="shared" si="10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100</v>
      </c>
      <c r="P75" s="7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f t="shared" si="9"/>
        <v>40587.75675925926</v>
      </c>
      <c r="T75" s="11">
        <f t="shared" si="10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113</v>
      </c>
      <c r="P76" s="7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f t="shared" si="9"/>
        <v>42360.487210648149</v>
      </c>
      <c r="T76" s="11">
        <f t="shared" si="10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115</v>
      </c>
      <c r="P77" s="7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f t="shared" si="9"/>
        <v>41357.209166666667</v>
      </c>
      <c r="T77" s="11">
        <f t="shared" si="10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153</v>
      </c>
      <c r="P78" s="7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f t="shared" si="9"/>
        <v>40844.691643518519</v>
      </c>
      <c r="T78" s="11">
        <f t="shared" si="10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393</v>
      </c>
      <c r="P79" s="7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f t="shared" si="9"/>
        <v>40997.144872685189</v>
      </c>
      <c r="T79" s="11">
        <f t="shared" si="10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2702</v>
      </c>
      <c r="P80" s="7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f t="shared" si="9"/>
        <v>42604.730567129634</v>
      </c>
      <c r="T80" s="11">
        <f t="shared" si="10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127</v>
      </c>
      <c r="P81" s="7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f t="shared" si="9"/>
        <v>41724.776539351849</v>
      </c>
      <c r="T81" s="11">
        <f t="shared" si="10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107</v>
      </c>
      <c r="P82" s="7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f t="shared" si="9"/>
        <v>41583.083981481483</v>
      </c>
      <c r="T82" s="11">
        <f t="shared" si="10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198</v>
      </c>
      <c r="P83" s="7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f t="shared" si="9"/>
        <v>41100.158877314818</v>
      </c>
      <c r="T83" s="11">
        <f t="shared" si="10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100</v>
      </c>
      <c r="P84" s="7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f t="shared" si="9"/>
        <v>40795.820150462961</v>
      </c>
      <c r="T84" s="11">
        <f t="shared" si="10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103</v>
      </c>
      <c r="P85" s="7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f t="shared" si="9"/>
        <v>42042.615613425922</v>
      </c>
      <c r="T85" s="11">
        <f t="shared" si="10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100</v>
      </c>
      <c r="P86" s="7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f t="shared" si="9"/>
        <v>40648.757939814815</v>
      </c>
      <c r="T86" s="11">
        <f t="shared" si="10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126</v>
      </c>
      <c r="P87" s="7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f t="shared" si="9"/>
        <v>40779.125428240739</v>
      </c>
      <c r="T87" s="11">
        <f t="shared" si="10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106</v>
      </c>
      <c r="P88" s="7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f t="shared" si="9"/>
        <v>42291.556076388893</v>
      </c>
      <c r="T88" s="11">
        <f t="shared" si="10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105</v>
      </c>
      <c r="P89" s="7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f t="shared" si="9"/>
        <v>40322.53938657407</v>
      </c>
      <c r="T89" s="11">
        <f t="shared" si="10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103</v>
      </c>
      <c r="P90" s="7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f t="shared" si="9"/>
        <v>41786.65892361111</v>
      </c>
      <c r="T90" s="11">
        <f t="shared" si="10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115</v>
      </c>
      <c r="P91" s="7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f t="shared" si="9"/>
        <v>41402.752222222225</v>
      </c>
      <c r="T91" s="11">
        <f t="shared" si="10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100</v>
      </c>
      <c r="P92" s="7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f t="shared" si="9"/>
        <v>40706.297442129631</v>
      </c>
      <c r="T92" s="11">
        <f t="shared" si="10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120</v>
      </c>
      <c r="P93" s="7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f t="shared" si="9"/>
        <v>40619.402361111112</v>
      </c>
      <c r="T93" s="11">
        <f t="shared" si="10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105</v>
      </c>
      <c r="P94" s="7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f t="shared" si="9"/>
        <v>42721.198877314819</v>
      </c>
      <c r="T94" s="11">
        <f t="shared" si="10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111</v>
      </c>
      <c r="P95" s="7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f t="shared" si="9"/>
        <v>41065.858067129629</v>
      </c>
      <c r="T95" s="11">
        <f t="shared" si="10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104</v>
      </c>
      <c r="P96" s="7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f t="shared" si="9"/>
        <v>41716.717847222222</v>
      </c>
      <c r="T96" s="11">
        <f t="shared" si="10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131</v>
      </c>
      <c r="P97" s="7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f t="shared" si="9"/>
        <v>40935.005104166667</v>
      </c>
      <c r="T97" s="11">
        <f t="shared" si="10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115</v>
      </c>
      <c r="P98" s="7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f t="shared" si="9"/>
        <v>40324.662511574075</v>
      </c>
      <c r="T98" s="11">
        <f t="shared" si="10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106</v>
      </c>
      <c r="P99" s="7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f t="shared" si="9"/>
        <v>40706.135208333333</v>
      </c>
      <c r="T99" s="11">
        <f t="shared" si="10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106</v>
      </c>
      <c r="P100" s="7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f t="shared" si="9"/>
        <v>41214.79483796296</v>
      </c>
      <c r="T100" s="11">
        <f t="shared" si="10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106</v>
      </c>
      <c r="P101" s="7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f t="shared" si="9"/>
        <v>41631.902766203704</v>
      </c>
      <c r="T101" s="11">
        <f t="shared" si="10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100</v>
      </c>
      <c r="P102" s="7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f t="shared" si="9"/>
        <v>41197.753310185188</v>
      </c>
      <c r="T102" s="11">
        <f t="shared" si="10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100</v>
      </c>
      <c r="P103" s="7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f t="shared" si="9"/>
        <v>41274.776736111111</v>
      </c>
      <c r="T103" s="11">
        <f t="shared" si="10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128</v>
      </c>
      <c r="P104" s="7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f t="shared" si="9"/>
        <v>40505.131168981483</v>
      </c>
      <c r="T104" s="11">
        <f t="shared" si="10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105</v>
      </c>
      <c r="P105" s="7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f t="shared" si="9"/>
        <v>41682.805902777778</v>
      </c>
      <c r="T105" s="11">
        <f t="shared" si="10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120</v>
      </c>
      <c r="P106" s="7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f t="shared" si="9"/>
        <v>40612.695208333331</v>
      </c>
      <c r="T106" s="11">
        <f t="shared" si="10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107</v>
      </c>
      <c r="P107" s="7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f t="shared" si="9"/>
        <v>42485.724768518514</v>
      </c>
      <c r="T107" s="11">
        <f t="shared" si="10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101</v>
      </c>
      <c r="P108" s="7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f t="shared" si="9"/>
        <v>40987.776631944449</v>
      </c>
      <c r="T108" s="11">
        <f t="shared" si="10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102</v>
      </c>
      <c r="P109" s="7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f t="shared" si="9"/>
        <v>40635.982488425929</v>
      </c>
      <c r="T109" s="11">
        <f t="shared" si="10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247</v>
      </c>
      <c r="P110" s="7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f t="shared" si="9"/>
        <v>41365.613078703704</v>
      </c>
      <c r="T110" s="11">
        <f t="shared" si="10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220</v>
      </c>
      <c r="P111" s="7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f t="shared" si="9"/>
        <v>40570.025810185187</v>
      </c>
      <c r="T111" s="11">
        <f t="shared" si="10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131</v>
      </c>
      <c r="P112" s="7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f t="shared" si="9"/>
        <v>41557.949687500004</v>
      </c>
      <c r="T112" s="11">
        <f t="shared" si="10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155</v>
      </c>
      <c r="P113" s="7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f t="shared" si="9"/>
        <v>42125.333182870367</v>
      </c>
      <c r="T113" s="11">
        <f t="shared" si="10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104</v>
      </c>
      <c r="P114" s="7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f t="shared" si="9"/>
        <v>41718.043032407404</v>
      </c>
      <c r="T114" s="11">
        <f t="shared" si="10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141</v>
      </c>
      <c r="P115" s="7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f t="shared" si="9"/>
        <v>40753.758425925924</v>
      </c>
      <c r="T115" s="11">
        <f t="shared" si="10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103</v>
      </c>
      <c r="P116" s="7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f t="shared" si="9"/>
        <v>40861.27416666667</v>
      </c>
      <c r="T116" s="11">
        <f t="shared" si="10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140</v>
      </c>
      <c r="P117" s="7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f t="shared" si="9"/>
        <v>40918.738935185182</v>
      </c>
      <c r="T117" s="11">
        <f t="shared" si="10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114</v>
      </c>
      <c r="P118" s="7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f t="shared" si="9"/>
        <v>40595.497164351851</v>
      </c>
      <c r="T118" s="11">
        <f t="shared" si="10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100</v>
      </c>
      <c r="P119" s="7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f t="shared" si="9"/>
        <v>40248.834999999999</v>
      </c>
      <c r="T119" s="11">
        <f t="shared" si="10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113</v>
      </c>
      <c r="P120" s="7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f t="shared" si="9"/>
        <v>40723.053657407407</v>
      </c>
      <c r="T120" s="11">
        <f t="shared" si="10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105</v>
      </c>
      <c r="P121" s="7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f t="shared" si="9"/>
        <v>40739.069282407407</v>
      </c>
      <c r="T121" s="11">
        <f t="shared" si="10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0</v>
      </c>
      <c r="P122" s="7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f t="shared" si="9"/>
        <v>42616.049849537041</v>
      </c>
      <c r="T122" s="11">
        <f t="shared" si="10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0</v>
      </c>
      <c r="P123" s="7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f t="shared" si="9"/>
        <v>42096.704976851848</v>
      </c>
      <c r="T123" s="11">
        <f t="shared" si="10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7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f t="shared" si="9"/>
        <v>42593.431793981479</v>
      </c>
      <c r="T124" s="11">
        <f t="shared" si="10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0</v>
      </c>
      <c r="P125" s="7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f t="shared" si="9"/>
        <v>41904.781990740739</v>
      </c>
      <c r="T125" s="11">
        <f t="shared" si="10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7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f t="shared" si="9"/>
        <v>42114.928726851853</v>
      </c>
      <c r="T126" s="11">
        <f t="shared" si="10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14</v>
      </c>
      <c r="P127" s="7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f t="shared" si="9"/>
        <v>42709.993981481486</v>
      </c>
      <c r="T127" s="11">
        <f t="shared" si="10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6</v>
      </c>
      <c r="P128" s="7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f t="shared" si="9"/>
        <v>42135.589548611111</v>
      </c>
      <c r="T128" s="11">
        <f t="shared" si="10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</v>
      </c>
      <c r="P129" s="7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f t="shared" si="9"/>
        <v>42067.62431712963</v>
      </c>
      <c r="T129" s="11">
        <f t="shared" si="10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2</v>
      </c>
      <c r="P130" s="7">
        <f t="shared" ref="P130:P193" si="12">($E130/$L130)</f>
        <v>311.16666666666669</v>
      </c>
      <c r="Q130" t="str">
        <f t="shared" ref="Q130:Q193" si="13">(LEFT($N130,SEARCH("/",$N130,1)-1))</f>
        <v>film &amp; video</v>
      </c>
      <c r="R130" t="str">
        <f t="shared" ref="R130:R193" si="14">RIGHT($N130,LEN($N130)-SEARCH("/",$N130))</f>
        <v>science fiction</v>
      </c>
      <c r="S130" s="11">
        <f t="shared" ref="S130:S193" si="15">((($J130/60)/60)/24)+DATE(1970,1,1)</f>
        <v>42628.22792824074</v>
      </c>
      <c r="T130" s="11">
        <f t="shared" ref="T130:T193" si="16">((($I130/60)/60)/24)+DATE(1970,1,1)</f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7">ROUND(((E131/D131)*100),0)</f>
        <v>0</v>
      </c>
      <c r="P131" s="7" t="e">
        <f t="shared" si="12"/>
        <v>#DIV/0!</v>
      </c>
      <c r="Q131" t="str">
        <f t="shared" si="13"/>
        <v>film &amp; video</v>
      </c>
      <c r="R131" t="str">
        <f t="shared" si="14"/>
        <v>science fiction</v>
      </c>
      <c r="S131" s="11">
        <f t="shared" si="15"/>
        <v>41882.937303240738</v>
      </c>
      <c r="T131" s="11">
        <f t="shared" si="16"/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7"/>
        <v>0</v>
      </c>
      <c r="P132" s="7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1">
        <f t="shared" si="15"/>
        <v>41778.915416666663</v>
      </c>
      <c r="T132" s="11">
        <f t="shared" si="16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7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1">
        <f t="shared" si="15"/>
        <v>42541.837511574078</v>
      </c>
      <c r="T133" s="11">
        <f t="shared" si="16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10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5"/>
        <v>41905.812581018516</v>
      </c>
      <c r="T134" s="11">
        <f t="shared" si="16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7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1">
        <f t="shared" si="15"/>
        <v>42491.80768518518</v>
      </c>
      <c r="T135" s="11">
        <f t="shared" si="16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7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1">
        <f t="shared" si="15"/>
        <v>42221.909930555557</v>
      </c>
      <c r="T136" s="11">
        <f t="shared" si="16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13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5"/>
        <v>41788.381909722222</v>
      </c>
      <c r="T137" s="11">
        <f t="shared" si="16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7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1">
        <f t="shared" si="15"/>
        <v>42096.410115740742</v>
      </c>
      <c r="T138" s="11">
        <f t="shared" si="16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7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1">
        <f t="shared" si="15"/>
        <v>42239.573993055557</v>
      </c>
      <c r="T139" s="11">
        <f t="shared" si="16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5"/>
        <v>42186.257418981477</v>
      </c>
      <c r="T140" s="11">
        <f t="shared" si="16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100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5"/>
        <v>42187.920972222222</v>
      </c>
      <c r="T141" s="11">
        <f t="shared" si="16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7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1">
        <f t="shared" si="15"/>
        <v>42053.198287037041</v>
      </c>
      <c r="T142" s="11">
        <f t="shared" si="16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11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5"/>
        <v>42110.153043981481</v>
      </c>
      <c r="T143" s="11">
        <f t="shared" si="16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0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5"/>
        <v>41938.893263888887</v>
      </c>
      <c r="T144" s="11">
        <f t="shared" si="16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7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1">
        <f t="shared" si="15"/>
        <v>42559.064143518524</v>
      </c>
      <c r="T145" s="11">
        <f t="shared" si="16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28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5"/>
        <v>42047.762407407412</v>
      </c>
      <c r="T146" s="11">
        <f t="shared" si="16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8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5"/>
        <v>42200.542268518519</v>
      </c>
      <c r="T147" s="11">
        <f t="shared" si="16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1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5"/>
        <v>42693.016180555554</v>
      </c>
      <c r="T148" s="11">
        <f t="shared" si="16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7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1">
        <f t="shared" si="15"/>
        <v>41969.767824074079</v>
      </c>
      <c r="T149" s="11">
        <f t="shared" si="16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0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5"/>
        <v>42397.281666666662</v>
      </c>
      <c r="T150" s="11">
        <f t="shared" si="16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1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5"/>
        <v>41968.172106481477</v>
      </c>
      <c r="T151" s="11">
        <f t="shared" si="16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23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5"/>
        <v>42090.161828703705</v>
      </c>
      <c r="T152" s="11">
        <f t="shared" si="16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0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5"/>
        <v>42113.550821759258</v>
      </c>
      <c r="T153" s="11">
        <f t="shared" si="16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0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5"/>
        <v>41875.077546296299</v>
      </c>
      <c r="T154" s="11">
        <f t="shared" si="16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1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5"/>
        <v>41933.586157407408</v>
      </c>
      <c r="T155" s="11">
        <f t="shared" si="16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3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5"/>
        <v>42115.547395833331</v>
      </c>
      <c r="T156" s="11">
        <f t="shared" si="16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0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5"/>
        <v>42168.559432870374</v>
      </c>
      <c r="T157" s="11">
        <f t="shared" si="16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5"/>
        <v>41794.124953703707</v>
      </c>
      <c r="T158" s="11">
        <f t="shared" si="16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0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5"/>
        <v>42396.911712962959</v>
      </c>
      <c r="T159" s="11">
        <f t="shared" si="16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7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1">
        <f t="shared" si="15"/>
        <v>41904.07671296296</v>
      </c>
      <c r="T160" s="11">
        <f t="shared" si="16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0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5"/>
        <v>42514.434548611112</v>
      </c>
      <c r="T161" s="11">
        <f t="shared" si="16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7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1">
        <f t="shared" si="15"/>
        <v>42171.913090277783</v>
      </c>
      <c r="T162" s="11">
        <f t="shared" si="16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0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5"/>
        <v>41792.687442129631</v>
      </c>
      <c r="T163" s="11">
        <f t="shared" si="16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16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5"/>
        <v>41835.126805555556</v>
      </c>
      <c r="T164" s="11">
        <f t="shared" si="16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7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1">
        <f t="shared" si="15"/>
        <v>42243.961273148147</v>
      </c>
      <c r="T165" s="11">
        <f t="shared" si="16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1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5"/>
        <v>41841.762743055559</v>
      </c>
      <c r="T166" s="11">
        <f t="shared" si="16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1">
        <f t="shared" si="15"/>
        <v>42351.658842592587</v>
      </c>
      <c r="T167" s="11">
        <f t="shared" si="16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60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5"/>
        <v>42721.075949074075</v>
      </c>
      <c r="T168" s="11">
        <f t="shared" si="16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0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5"/>
        <v>42160.927488425921</v>
      </c>
      <c r="T169" s="11">
        <f t="shared" si="16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5"/>
        <v>42052.83530092593</v>
      </c>
      <c r="T170" s="11">
        <f t="shared" si="16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22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5"/>
        <v>41900.505312499998</v>
      </c>
      <c r="T171" s="11">
        <f t="shared" si="16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5"/>
        <v>42216.977812500001</v>
      </c>
      <c r="T172" s="11">
        <f t="shared" si="16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0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5"/>
        <v>42534.180717592593</v>
      </c>
      <c r="T173" s="11">
        <f t="shared" si="16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7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1">
        <f t="shared" si="15"/>
        <v>42047.394942129627</v>
      </c>
      <c r="T174" s="11">
        <f t="shared" si="16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7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1">
        <f t="shared" si="15"/>
        <v>42033.573009259257</v>
      </c>
      <c r="T175" s="11">
        <f t="shared" si="16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7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1">
        <f t="shared" si="15"/>
        <v>42072.758981481486</v>
      </c>
      <c r="T176" s="11">
        <f t="shared" si="16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5"/>
        <v>41855.777905092589</v>
      </c>
      <c r="T177" s="11">
        <f t="shared" si="16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7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1">
        <f t="shared" si="15"/>
        <v>42191.824062500003</v>
      </c>
      <c r="T178" s="11">
        <f t="shared" si="16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40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5"/>
        <v>42070.047754629632</v>
      </c>
      <c r="T179" s="11">
        <f t="shared" si="16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7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1">
        <f t="shared" si="15"/>
        <v>42304.955381944441</v>
      </c>
      <c r="T180" s="11">
        <f t="shared" si="16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20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5"/>
        <v>42403.080497685187</v>
      </c>
      <c r="T181" s="11">
        <f t="shared" si="16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33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5"/>
        <v>42067.991238425922</v>
      </c>
      <c r="T182" s="11">
        <f t="shared" si="16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21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5"/>
        <v>42147.741840277777</v>
      </c>
      <c r="T183" s="11">
        <f t="shared" si="16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7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1">
        <f t="shared" si="15"/>
        <v>42712.011944444443</v>
      </c>
      <c r="T184" s="11">
        <f t="shared" si="16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36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5"/>
        <v>41939.810300925928</v>
      </c>
      <c r="T185" s="11">
        <f t="shared" si="16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5"/>
        <v>41825.791226851856</v>
      </c>
      <c r="T186" s="11">
        <f t="shared" si="16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6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5"/>
        <v>42570.91133101852</v>
      </c>
      <c r="T187" s="11">
        <f t="shared" si="16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7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1">
        <f t="shared" si="15"/>
        <v>42767.812893518523</v>
      </c>
      <c r="T188" s="11">
        <f t="shared" si="16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5"/>
        <v>42182.234456018516</v>
      </c>
      <c r="T189" s="11">
        <f t="shared" si="16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7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1">
        <f t="shared" si="15"/>
        <v>41857.18304398148</v>
      </c>
      <c r="T190" s="11">
        <f t="shared" si="16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0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5"/>
        <v>42556.690706018519</v>
      </c>
      <c r="T191" s="11">
        <f t="shared" si="16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0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5"/>
        <v>42527.650995370372</v>
      </c>
      <c r="T192" s="11">
        <f t="shared" si="16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5"/>
        <v>42239.441412037035</v>
      </c>
      <c r="T193" s="11">
        <f t="shared" si="16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0</v>
      </c>
      <c r="P194" s="7">
        <f t="shared" ref="P194:P257" si="18">($E194/$L194)</f>
        <v>5.666666666666667</v>
      </c>
      <c r="Q194" t="str">
        <f t="shared" ref="Q194:Q257" si="19">(LEFT($N194,SEARCH("/",$N194,1)-1))</f>
        <v>film &amp; video</v>
      </c>
      <c r="R194" t="str">
        <f t="shared" ref="R194:R257" si="20">RIGHT($N194,LEN($N194)-SEARCH("/",$N194))</f>
        <v>drama</v>
      </c>
      <c r="S194" s="11">
        <f t="shared" ref="S194:S257" si="21">((($J194/60)/60)/24)+DATE(1970,1,1)</f>
        <v>41899.792037037041</v>
      </c>
      <c r="T194" s="11">
        <f t="shared" ref="T194:T257" si="22">((($I194/60)/60)/24)+DATE(1970,1,1)</f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3">ROUND(((E195/D195)*100),0)</f>
        <v>0</v>
      </c>
      <c r="P195" s="7" t="e">
        <f t="shared" si="18"/>
        <v>#DIV/0!</v>
      </c>
      <c r="Q195" t="str">
        <f t="shared" si="19"/>
        <v>film &amp; video</v>
      </c>
      <c r="R195" t="str">
        <f t="shared" si="20"/>
        <v>drama</v>
      </c>
      <c r="S195" s="11">
        <f t="shared" si="21"/>
        <v>41911.934791666667</v>
      </c>
      <c r="T195" s="11">
        <f t="shared" si="22"/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3"/>
        <v>0</v>
      </c>
      <c r="P196" s="7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42375.996886574074</v>
      </c>
      <c r="T196" s="11">
        <f t="shared" si="22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42135.67050925926</v>
      </c>
      <c r="T197" s="11">
        <f t="shared" si="22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42</v>
      </c>
      <c r="P198" s="7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42259.542800925927</v>
      </c>
      <c r="T198" s="11">
        <f t="shared" si="22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10</v>
      </c>
      <c r="P199" s="7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42741.848379629635</v>
      </c>
      <c r="T199" s="11">
        <f t="shared" si="22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</v>
      </c>
      <c r="P200" s="7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41887.383356481485</v>
      </c>
      <c r="T200" s="11">
        <f t="shared" si="22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7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42584.123865740738</v>
      </c>
      <c r="T201" s="11">
        <f t="shared" si="22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26</v>
      </c>
      <c r="P202" s="7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41867.083368055559</v>
      </c>
      <c r="T202" s="11">
        <f t="shared" si="22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58</v>
      </c>
      <c r="P203" s="7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42023.818622685183</v>
      </c>
      <c r="T203" s="11">
        <f t="shared" si="22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7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42255.927824074075</v>
      </c>
      <c r="T204" s="11">
        <f t="shared" si="22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30</v>
      </c>
      <c r="P205" s="7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41973.847962962958</v>
      </c>
      <c r="T205" s="11">
        <f t="shared" si="22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51</v>
      </c>
      <c r="P206" s="7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42556.583368055552</v>
      </c>
      <c r="T206" s="11">
        <f t="shared" si="22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16</v>
      </c>
      <c r="P207" s="7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42248.632199074069</v>
      </c>
      <c r="T207" s="11">
        <f t="shared" si="22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7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42567.004432870366</v>
      </c>
      <c r="T208" s="11">
        <f t="shared" si="22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15</v>
      </c>
      <c r="P209" s="7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41978.197199074071</v>
      </c>
      <c r="T209" s="11">
        <f t="shared" si="22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7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41959.369988425926</v>
      </c>
      <c r="T210" s="11">
        <f t="shared" si="22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7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42165.922858796301</v>
      </c>
      <c r="T211" s="11">
        <f t="shared" si="22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25</v>
      </c>
      <c r="P212" s="7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42249.064722222218</v>
      </c>
      <c r="T212" s="11">
        <f t="shared" si="22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45</v>
      </c>
      <c r="P213" s="7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42236.159918981488</v>
      </c>
      <c r="T213" s="11">
        <f t="shared" si="22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0</v>
      </c>
      <c r="P214" s="7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42416.881018518514</v>
      </c>
      <c r="T214" s="11">
        <f t="shared" si="22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0</v>
      </c>
      <c r="P215" s="7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42202.594293981485</v>
      </c>
      <c r="T215" s="11">
        <f t="shared" si="22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0</v>
      </c>
      <c r="P216" s="7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42009.64061342593</v>
      </c>
      <c r="T216" s="11">
        <f t="shared" si="22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0</v>
      </c>
      <c r="P217" s="7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42375.230115740742</v>
      </c>
      <c r="T217" s="11">
        <f t="shared" si="22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56</v>
      </c>
      <c r="P218" s="7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42066.958761574075</v>
      </c>
      <c r="T218" s="11">
        <f t="shared" si="22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12</v>
      </c>
      <c r="P219" s="7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41970.64061342593</v>
      </c>
      <c r="T219" s="11">
        <f t="shared" si="22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2</v>
      </c>
      <c r="P220" s="7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42079.628344907411</v>
      </c>
      <c r="T220" s="11">
        <f t="shared" si="22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18</v>
      </c>
      <c r="P221" s="7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42429.326678240745</v>
      </c>
      <c r="T221" s="11">
        <f t="shared" si="22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1</v>
      </c>
      <c r="P222" s="7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42195.643865740742</v>
      </c>
      <c r="T222" s="11">
        <f t="shared" si="22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7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42031.837546296301</v>
      </c>
      <c r="T223" s="11">
        <f t="shared" si="22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13</v>
      </c>
      <c r="P224" s="7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42031.769884259258</v>
      </c>
      <c r="T224" s="11">
        <f t="shared" si="22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7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42482.048032407409</v>
      </c>
      <c r="T225" s="11">
        <f t="shared" si="22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7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42135.235254629632</v>
      </c>
      <c r="T226" s="11">
        <f t="shared" si="22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42438.961273148147</v>
      </c>
      <c r="T227" s="11">
        <f t="shared" si="22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1</v>
      </c>
      <c r="P228" s="7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42106.666018518517</v>
      </c>
      <c r="T228" s="11">
        <f t="shared" si="22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7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42164.893993055557</v>
      </c>
      <c r="T229" s="11">
        <f t="shared" si="22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7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42096.686400462961</v>
      </c>
      <c r="T230" s="11">
        <f t="shared" si="22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7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42383.933993055558</v>
      </c>
      <c r="T231" s="11">
        <f t="shared" si="22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0</v>
      </c>
      <c r="P232" s="7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42129.777210648142</v>
      </c>
      <c r="T232" s="11">
        <f t="shared" si="22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7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42341.958923611113</v>
      </c>
      <c r="T233" s="11">
        <f t="shared" si="22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3</v>
      </c>
      <c r="P234" s="7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42032.82576388889</v>
      </c>
      <c r="T234" s="11">
        <f t="shared" si="22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7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42612.911712962959</v>
      </c>
      <c r="T235" s="11">
        <f t="shared" si="22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40</v>
      </c>
      <c r="P236" s="7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42136.035405092596</v>
      </c>
      <c r="T236" s="11">
        <f t="shared" si="22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42164.908530092594</v>
      </c>
      <c r="T237" s="11">
        <f t="shared" si="22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7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42321.08447916666</v>
      </c>
      <c r="T238" s="11">
        <f t="shared" si="22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0</v>
      </c>
      <c r="P239" s="7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42377.577187499999</v>
      </c>
      <c r="T239" s="11">
        <f t="shared" si="22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7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42713.962499999994</v>
      </c>
      <c r="T240" s="11">
        <f t="shared" si="22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25</v>
      </c>
      <c r="P241" s="7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42297.110300925924</v>
      </c>
      <c r="T241" s="11">
        <f t="shared" si="22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108</v>
      </c>
      <c r="P242" s="7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41354.708460648151</v>
      </c>
      <c r="T242" s="11">
        <f t="shared" si="22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113</v>
      </c>
      <c r="P243" s="7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41949.697962962964</v>
      </c>
      <c r="T243" s="11">
        <f t="shared" si="22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113</v>
      </c>
      <c r="P244" s="7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40862.492939814816</v>
      </c>
      <c r="T244" s="11">
        <f t="shared" si="22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103</v>
      </c>
      <c r="P245" s="7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41662.047500000001</v>
      </c>
      <c r="T245" s="11">
        <f t="shared" si="22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114</v>
      </c>
      <c r="P246" s="7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40213.323599537034</v>
      </c>
      <c r="T246" s="11">
        <f t="shared" si="22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104</v>
      </c>
      <c r="P247" s="7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41107.053067129629</v>
      </c>
      <c r="T247" s="11">
        <f t="shared" si="22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305</v>
      </c>
      <c r="P248" s="7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40480.363483796296</v>
      </c>
      <c r="T248" s="11">
        <f t="shared" si="22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134</v>
      </c>
      <c r="P249" s="7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40430.604328703703</v>
      </c>
      <c r="T249" s="11">
        <f t="shared" si="22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101</v>
      </c>
      <c r="P250" s="7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40870.774409722224</v>
      </c>
      <c r="T250" s="11">
        <f t="shared" si="22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113</v>
      </c>
      <c r="P251" s="7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40332.923842592594</v>
      </c>
      <c r="T251" s="11">
        <f t="shared" si="22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106</v>
      </c>
      <c r="P252" s="7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41401.565868055557</v>
      </c>
      <c r="T252" s="11">
        <f t="shared" si="22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126</v>
      </c>
      <c r="P253" s="7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41013.787569444445</v>
      </c>
      <c r="T253" s="11">
        <f t="shared" si="22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185</v>
      </c>
      <c r="P254" s="7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40266.662708333337</v>
      </c>
      <c r="T254" s="11">
        <f t="shared" si="22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101</v>
      </c>
      <c r="P255" s="7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40924.650868055556</v>
      </c>
      <c r="T255" s="11">
        <f t="shared" si="22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117</v>
      </c>
      <c r="P256" s="7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42263.952662037031</v>
      </c>
      <c r="T256" s="11">
        <f t="shared" si="22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107</v>
      </c>
      <c r="P257" s="7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40588.526412037041</v>
      </c>
      <c r="T257" s="11">
        <f t="shared" si="22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139</v>
      </c>
      <c r="P258" s="7">
        <f t="shared" ref="P258:P321" si="24">($E258/$L258)</f>
        <v>65.756363636363631</v>
      </c>
      <c r="Q258" t="str">
        <f t="shared" ref="Q258:Q321" si="25">(LEFT($N258,SEARCH("/",$N258,1)-1))</f>
        <v>film &amp; video</v>
      </c>
      <c r="R258" t="str">
        <f t="shared" ref="R258:R321" si="26">RIGHT($N258,LEN($N258)-SEARCH("/",$N258))</f>
        <v>documentary</v>
      </c>
      <c r="S258" s="11">
        <f t="shared" ref="S258:S321" si="27">((($J258/60)/60)/24)+DATE(1970,1,1)</f>
        <v>41319.769293981481</v>
      </c>
      <c r="T258" s="11">
        <f t="shared" ref="T258:T321" si="28">((($I258/60)/60)/24)+DATE(1970,1,1)</f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ROUND(((E259/D259)*100),0)</f>
        <v>107</v>
      </c>
      <c r="P259" s="7">
        <f t="shared" si="24"/>
        <v>66.70405357142856</v>
      </c>
      <c r="Q259" t="str">
        <f t="shared" si="25"/>
        <v>film &amp; video</v>
      </c>
      <c r="R259" t="str">
        <f t="shared" si="26"/>
        <v>documentary</v>
      </c>
      <c r="S259" s="11">
        <f t="shared" si="27"/>
        <v>42479.626875000002</v>
      </c>
      <c r="T259" s="11">
        <f t="shared" si="28"/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191</v>
      </c>
      <c r="P260" s="7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11">
        <f t="shared" si="27"/>
        <v>40682.051689814813</v>
      </c>
      <c r="T260" s="11">
        <f t="shared" si="28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132</v>
      </c>
      <c r="P261" s="7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11">
        <f t="shared" si="27"/>
        <v>42072.738067129627</v>
      </c>
      <c r="T261" s="11">
        <f t="shared" si="28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106</v>
      </c>
      <c r="P262" s="7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11">
        <f t="shared" si="27"/>
        <v>40330.755543981482</v>
      </c>
      <c r="T262" s="11">
        <f t="shared" si="28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107</v>
      </c>
      <c r="P263" s="7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11">
        <f t="shared" si="27"/>
        <v>41017.885462962964</v>
      </c>
      <c r="T263" s="11">
        <f t="shared" si="28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240</v>
      </c>
      <c r="P264" s="7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11">
        <f t="shared" si="27"/>
        <v>40555.24800925926</v>
      </c>
      <c r="T264" s="11">
        <f t="shared" si="28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118</v>
      </c>
      <c r="P265" s="7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11">
        <f t="shared" si="27"/>
        <v>41149.954791666663</v>
      </c>
      <c r="T265" s="11">
        <f t="shared" si="28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118</v>
      </c>
      <c r="P266" s="7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11">
        <f t="shared" si="27"/>
        <v>41010.620312500003</v>
      </c>
      <c r="T266" s="11">
        <f t="shared" si="28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111</v>
      </c>
      <c r="P267" s="7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11">
        <f t="shared" si="27"/>
        <v>40267.245717592588</v>
      </c>
      <c r="T267" s="11">
        <f t="shared" si="28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146</v>
      </c>
      <c r="P268" s="7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11">
        <f t="shared" si="27"/>
        <v>40205.174849537041</v>
      </c>
      <c r="T268" s="11">
        <f t="shared" si="28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132</v>
      </c>
      <c r="P269" s="7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11">
        <f t="shared" si="27"/>
        <v>41785.452534722222</v>
      </c>
      <c r="T269" s="11">
        <f t="shared" si="28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111</v>
      </c>
      <c r="P270" s="7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11">
        <f t="shared" si="27"/>
        <v>40809.15252314815</v>
      </c>
      <c r="T270" s="11">
        <f t="shared" si="28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147</v>
      </c>
      <c r="P271" s="7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11">
        <f t="shared" si="27"/>
        <v>42758.197013888886</v>
      </c>
      <c r="T271" s="11">
        <f t="shared" si="28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153</v>
      </c>
      <c r="P272" s="7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11">
        <f t="shared" si="27"/>
        <v>40637.866550925923</v>
      </c>
      <c r="T272" s="11">
        <f t="shared" si="28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105</v>
      </c>
      <c r="P273" s="7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11">
        <f t="shared" si="27"/>
        <v>41612.10024305556</v>
      </c>
      <c r="T273" s="11">
        <f t="shared" si="28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177</v>
      </c>
      <c r="P274" s="7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11">
        <f t="shared" si="27"/>
        <v>40235.900358796294</v>
      </c>
      <c r="T274" s="11">
        <f t="shared" si="28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108</v>
      </c>
      <c r="P275" s="7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11">
        <f t="shared" si="27"/>
        <v>40697.498449074075</v>
      </c>
      <c r="T275" s="11">
        <f t="shared" si="28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156</v>
      </c>
      <c r="P276" s="7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11">
        <f t="shared" si="27"/>
        <v>40969.912372685183</v>
      </c>
      <c r="T276" s="11">
        <f t="shared" si="28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108</v>
      </c>
      <c r="P277" s="7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11">
        <f t="shared" si="27"/>
        <v>41193.032013888893</v>
      </c>
      <c r="T277" s="11">
        <f t="shared" si="28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148</v>
      </c>
      <c r="P278" s="7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11">
        <f t="shared" si="27"/>
        <v>40967.081874999996</v>
      </c>
      <c r="T278" s="11">
        <f t="shared" si="28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110</v>
      </c>
      <c r="P279" s="7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11">
        <f t="shared" si="27"/>
        <v>42117.891423611116</v>
      </c>
      <c r="T279" s="11">
        <f t="shared" si="28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150</v>
      </c>
      <c r="P280" s="7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11">
        <f t="shared" si="27"/>
        <v>41164.040960648148</v>
      </c>
      <c r="T280" s="11">
        <f t="shared" si="28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157</v>
      </c>
      <c r="P281" s="7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11">
        <f t="shared" si="27"/>
        <v>42759.244166666671</v>
      </c>
      <c r="T281" s="11">
        <f t="shared" si="28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156</v>
      </c>
      <c r="P282" s="7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11">
        <f t="shared" si="27"/>
        <v>41744.590682870366</v>
      </c>
      <c r="T282" s="11">
        <f t="shared" si="28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121</v>
      </c>
      <c r="P283" s="7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11">
        <f t="shared" si="27"/>
        <v>39950.163344907407</v>
      </c>
      <c r="T283" s="11">
        <f t="shared" si="28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101</v>
      </c>
      <c r="P284" s="7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11">
        <f t="shared" si="27"/>
        <v>40194.920046296298</v>
      </c>
      <c r="T284" s="11">
        <f t="shared" si="28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114</v>
      </c>
      <c r="P285" s="7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11">
        <f t="shared" si="27"/>
        <v>40675.71</v>
      </c>
      <c r="T285" s="11">
        <f t="shared" si="28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105</v>
      </c>
      <c r="P286" s="7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11">
        <f t="shared" si="27"/>
        <v>40904.738194444442</v>
      </c>
      <c r="T286" s="11">
        <f t="shared" si="28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229</v>
      </c>
      <c r="P287" s="7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11">
        <f t="shared" si="27"/>
        <v>41506.756111111114</v>
      </c>
      <c r="T287" s="11">
        <f t="shared" si="28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109</v>
      </c>
      <c r="P288" s="7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11">
        <f t="shared" si="27"/>
        <v>41313.816249999996</v>
      </c>
      <c r="T288" s="11">
        <f t="shared" si="28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176</v>
      </c>
      <c r="P289" s="7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11">
        <f t="shared" si="27"/>
        <v>41184.277986111112</v>
      </c>
      <c r="T289" s="11">
        <f t="shared" si="28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103</v>
      </c>
      <c r="P290" s="7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11">
        <f t="shared" si="27"/>
        <v>41051.168900462959</v>
      </c>
      <c r="T290" s="11">
        <f t="shared" si="28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105</v>
      </c>
      <c r="P291" s="7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11">
        <f t="shared" si="27"/>
        <v>41550.456412037034</v>
      </c>
      <c r="T291" s="11">
        <f t="shared" si="28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107</v>
      </c>
      <c r="P292" s="7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11">
        <f t="shared" si="27"/>
        <v>40526.36917824074</v>
      </c>
      <c r="T292" s="11">
        <f t="shared" si="28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120</v>
      </c>
      <c r="P293" s="7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11">
        <f t="shared" si="27"/>
        <v>41376.769050925926</v>
      </c>
      <c r="T293" s="11">
        <f t="shared" si="28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102</v>
      </c>
      <c r="P294" s="7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11">
        <f t="shared" si="27"/>
        <v>40812.803229166668</v>
      </c>
      <c r="T294" s="11">
        <f t="shared" si="28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101</v>
      </c>
      <c r="P295" s="7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11">
        <f t="shared" si="27"/>
        <v>41719.667986111112</v>
      </c>
      <c r="T295" s="11">
        <f t="shared" si="28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100</v>
      </c>
      <c r="P296" s="7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11">
        <f t="shared" si="27"/>
        <v>40343.084421296298</v>
      </c>
      <c r="T296" s="11">
        <f t="shared" si="28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133</v>
      </c>
      <c r="P297" s="7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11">
        <f t="shared" si="27"/>
        <v>41519.004733796297</v>
      </c>
      <c r="T297" s="11">
        <f t="shared" si="28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119</v>
      </c>
      <c r="P298" s="7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11">
        <f t="shared" si="27"/>
        <v>41134.475497685184</v>
      </c>
      <c r="T298" s="11">
        <f t="shared" si="28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101</v>
      </c>
      <c r="P299" s="7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11">
        <f t="shared" si="27"/>
        <v>42089.72802083334</v>
      </c>
      <c r="T299" s="11">
        <f t="shared" si="28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109</v>
      </c>
      <c r="P300" s="7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11">
        <f t="shared" si="27"/>
        <v>41709.463518518518</v>
      </c>
      <c r="T300" s="11">
        <f t="shared" si="28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179</v>
      </c>
      <c r="P301" s="7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11">
        <f t="shared" si="27"/>
        <v>40469.225231481483</v>
      </c>
      <c r="T301" s="11">
        <f t="shared" si="28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102</v>
      </c>
      <c r="P302" s="7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11">
        <f t="shared" si="27"/>
        <v>40626.959930555553</v>
      </c>
      <c r="T302" s="11">
        <f t="shared" si="28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119</v>
      </c>
      <c r="P303" s="7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11">
        <f t="shared" si="27"/>
        <v>41312.737673611111</v>
      </c>
      <c r="T303" s="11">
        <f t="shared" si="28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100</v>
      </c>
      <c r="P304" s="7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11">
        <f t="shared" si="27"/>
        <v>40933.856921296298</v>
      </c>
      <c r="T304" s="11">
        <f t="shared" si="28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137</v>
      </c>
      <c r="P305" s="7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11">
        <f t="shared" si="27"/>
        <v>41032.071134259262</v>
      </c>
      <c r="T305" s="11">
        <f t="shared" si="28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232</v>
      </c>
      <c r="P306" s="7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11">
        <f t="shared" si="27"/>
        <v>41114.094872685186</v>
      </c>
      <c r="T306" s="11">
        <f t="shared" si="28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130</v>
      </c>
      <c r="P307" s="7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11">
        <f t="shared" si="27"/>
        <v>40948.630196759259</v>
      </c>
      <c r="T307" s="11">
        <f t="shared" si="28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293</v>
      </c>
      <c r="P308" s="7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11">
        <f t="shared" si="27"/>
        <v>41333.837187500001</v>
      </c>
      <c r="T308" s="11">
        <f t="shared" si="28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111</v>
      </c>
      <c r="P309" s="7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11">
        <f t="shared" si="27"/>
        <v>41282.944456018515</v>
      </c>
      <c r="T309" s="11">
        <f t="shared" si="28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106</v>
      </c>
      <c r="P310" s="7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11">
        <f t="shared" si="27"/>
        <v>40567.694560185184</v>
      </c>
      <c r="T310" s="11">
        <f t="shared" si="28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119</v>
      </c>
      <c r="P311" s="7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11">
        <f t="shared" si="27"/>
        <v>41134.751550925925</v>
      </c>
      <c r="T311" s="11">
        <f t="shared" si="28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104</v>
      </c>
      <c r="P312" s="7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11">
        <f t="shared" si="27"/>
        <v>40821.183136574073</v>
      </c>
      <c r="T312" s="11">
        <f t="shared" si="28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104</v>
      </c>
      <c r="P313" s="7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11">
        <f t="shared" si="27"/>
        <v>40868.219814814816</v>
      </c>
      <c r="T313" s="11">
        <f t="shared" si="28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112</v>
      </c>
      <c r="P314" s="7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11">
        <f t="shared" si="27"/>
        <v>41348.877685185187</v>
      </c>
      <c r="T314" s="11">
        <f t="shared" si="28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105</v>
      </c>
      <c r="P315" s="7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11">
        <f t="shared" si="27"/>
        <v>40357.227939814817</v>
      </c>
      <c r="T315" s="11">
        <f t="shared" si="28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385</v>
      </c>
      <c r="P316" s="7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11">
        <f t="shared" si="27"/>
        <v>41304.833194444444</v>
      </c>
      <c r="T316" s="11">
        <f t="shared" si="28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101</v>
      </c>
      <c r="P317" s="7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11">
        <f t="shared" si="27"/>
        <v>41113.77238425926</v>
      </c>
      <c r="T317" s="11">
        <f t="shared" si="28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114</v>
      </c>
      <c r="P318" s="7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11">
        <f t="shared" si="27"/>
        <v>41950.923576388886</v>
      </c>
      <c r="T318" s="11">
        <f t="shared" si="28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101</v>
      </c>
      <c r="P319" s="7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11">
        <f t="shared" si="27"/>
        <v>41589.676886574074</v>
      </c>
      <c r="T319" s="11">
        <f t="shared" si="28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283</v>
      </c>
      <c r="P320" s="7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11">
        <f t="shared" si="27"/>
        <v>41330.038784722223</v>
      </c>
      <c r="T320" s="11">
        <f t="shared" si="28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113</v>
      </c>
      <c r="P321" s="7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11">
        <f t="shared" si="27"/>
        <v>40123.83829861111</v>
      </c>
      <c r="T321" s="11">
        <f t="shared" si="28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107</v>
      </c>
      <c r="P322" s="7">
        <f t="shared" ref="P322:P385" si="30">($E322/$L322)</f>
        <v>134.91139240506328</v>
      </c>
      <c r="Q322" t="str">
        <f t="shared" ref="Q322:Q385" si="31">(LEFT($N322,SEARCH("/",$N322,1)-1))</f>
        <v>film &amp; video</v>
      </c>
      <c r="R322" t="str">
        <f t="shared" ref="R322:R385" si="32">RIGHT($N322,LEN($N322)-SEARCH("/",$N322))</f>
        <v>documentary</v>
      </c>
      <c r="S322" s="11">
        <f t="shared" ref="S322:S385" si="33">((($J322/60)/60)/24)+DATE(1970,1,1)</f>
        <v>42331.551307870366</v>
      </c>
      <c r="T322" s="11">
        <f t="shared" ref="T322:T385" si="34">((($I322/60)/60)/24)+DATE(1970,1,1)</f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ROUND(((E323/D323)*100),0)</f>
        <v>103</v>
      </c>
      <c r="P323" s="7">
        <f t="shared" si="30"/>
        <v>106.62314540059347</v>
      </c>
      <c r="Q323" t="str">
        <f t="shared" si="31"/>
        <v>film &amp; video</v>
      </c>
      <c r="R323" t="str">
        <f t="shared" si="32"/>
        <v>documentary</v>
      </c>
      <c r="S323" s="11">
        <f t="shared" si="33"/>
        <v>42647.446597222224</v>
      </c>
      <c r="T323" s="11">
        <f t="shared" si="34"/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108</v>
      </c>
      <c r="P324" s="7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11">
        <f t="shared" si="33"/>
        <v>42473.57</v>
      </c>
      <c r="T324" s="11">
        <f t="shared" si="34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123</v>
      </c>
      <c r="P325" s="7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11">
        <f t="shared" si="33"/>
        <v>42697.32136574074</v>
      </c>
      <c r="T325" s="11">
        <f t="shared" si="34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102</v>
      </c>
      <c r="P326" s="7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11">
        <f t="shared" si="33"/>
        <v>42184.626250000001</v>
      </c>
      <c r="T326" s="11">
        <f t="shared" si="34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104</v>
      </c>
      <c r="P327" s="7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11">
        <f t="shared" si="33"/>
        <v>42689.187881944439</v>
      </c>
      <c r="T327" s="11">
        <f t="shared" si="34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113</v>
      </c>
      <c r="P328" s="7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11">
        <f t="shared" si="33"/>
        <v>42775.314884259264</v>
      </c>
      <c r="T328" s="11">
        <f t="shared" si="34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136</v>
      </c>
      <c r="P329" s="7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11">
        <f t="shared" si="33"/>
        <v>42058.235289351855</v>
      </c>
      <c r="T329" s="11">
        <f t="shared" si="34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104</v>
      </c>
      <c r="P330" s="7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11">
        <f t="shared" si="33"/>
        <v>42278.946620370371</v>
      </c>
      <c r="T330" s="11">
        <f t="shared" si="34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106</v>
      </c>
      <c r="P331" s="7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11">
        <f t="shared" si="33"/>
        <v>42291.46674768519</v>
      </c>
      <c r="T331" s="11">
        <f t="shared" si="34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102</v>
      </c>
      <c r="P332" s="7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11">
        <f t="shared" si="33"/>
        <v>41379.515775462962</v>
      </c>
      <c r="T332" s="11">
        <f t="shared" si="34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107</v>
      </c>
      <c r="P333" s="7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11">
        <f t="shared" si="33"/>
        <v>42507.581412037034</v>
      </c>
      <c r="T333" s="11">
        <f t="shared" si="34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113</v>
      </c>
      <c r="P334" s="7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11">
        <f t="shared" si="33"/>
        <v>42263.680289351847</v>
      </c>
      <c r="T334" s="11">
        <f t="shared" si="34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125</v>
      </c>
      <c r="P335" s="7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11">
        <f t="shared" si="33"/>
        <v>42437.636469907404</v>
      </c>
      <c r="T335" s="11">
        <f t="shared" si="34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101</v>
      </c>
      <c r="P336" s="7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11">
        <f t="shared" si="33"/>
        <v>42101.682372685187</v>
      </c>
      <c r="T336" s="11">
        <f t="shared" si="34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103</v>
      </c>
      <c r="P337" s="7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11">
        <f t="shared" si="33"/>
        <v>42101.737442129626</v>
      </c>
      <c r="T337" s="11">
        <f t="shared" si="34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117</v>
      </c>
      <c r="P338" s="7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11">
        <f t="shared" si="33"/>
        <v>42291.596273148149</v>
      </c>
      <c r="T338" s="11">
        <f t="shared" si="34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101</v>
      </c>
      <c r="P339" s="7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11">
        <f t="shared" si="33"/>
        <v>42047.128564814819</v>
      </c>
      <c r="T339" s="11">
        <f t="shared" si="34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110</v>
      </c>
      <c r="P340" s="7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11">
        <f t="shared" si="33"/>
        <v>42559.755671296298</v>
      </c>
      <c r="T340" s="11">
        <f t="shared" si="34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108</v>
      </c>
      <c r="P341" s="7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11">
        <f t="shared" si="33"/>
        <v>42093.760046296295</v>
      </c>
      <c r="T341" s="11">
        <f t="shared" si="34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125</v>
      </c>
      <c r="P342" s="7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11">
        <f t="shared" si="33"/>
        <v>42772.669062500005</v>
      </c>
      <c r="T342" s="11">
        <f t="shared" si="34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107</v>
      </c>
      <c r="P343" s="7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11">
        <f t="shared" si="33"/>
        <v>41894.879606481481</v>
      </c>
      <c r="T343" s="11">
        <f t="shared" si="34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100</v>
      </c>
      <c r="P344" s="7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11">
        <f t="shared" si="33"/>
        <v>42459.780844907407</v>
      </c>
      <c r="T344" s="11">
        <f t="shared" si="34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102</v>
      </c>
      <c r="P345" s="7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11">
        <f t="shared" si="33"/>
        <v>41926.73778935185</v>
      </c>
      <c r="T345" s="11">
        <f t="shared" si="34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102</v>
      </c>
      <c r="P346" s="7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11">
        <f t="shared" si="33"/>
        <v>42111.970995370371</v>
      </c>
      <c r="T346" s="11">
        <f t="shared" si="34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123</v>
      </c>
      <c r="P347" s="7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11">
        <f t="shared" si="33"/>
        <v>42114.944328703699</v>
      </c>
      <c r="T347" s="11">
        <f t="shared" si="34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170</v>
      </c>
      <c r="P348" s="7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11">
        <f t="shared" si="33"/>
        <v>42261.500243055561</v>
      </c>
      <c r="T348" s="11">
        <f t="shared" si="34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112</v>
      </c>
      <c r="P349" s="7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11">
        <f t="shared" si="33"/>
        <v>42292.495474537034</v>
      </c>
      <c r="T349" s="11">
        <f t="shared" si="34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103</v>
      </c>
      <c r="P350" s="7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11">
        <f t="shared" si="33"/>
        <v>42207.58699074074</v>
      </c>
      <c r="T350" s="11">
        <f t="shared" si="34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107</v>
      </c>
      <c r="P351" s="7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11">
        <f t="shared" si="33"/>
        <v>42760.498935185184</v>
      </c>
      <c r="T351" s="11">
        <f t="shared" si="34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115</v>
      </c>
      <c r="P352" s="7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11">
        <f t="shared" si="33"/>
        <v>42586.066076388888</v>
      </c>
      <c r="T352" s="11">
        <f t="shared" si="34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127</v>
      </c>
      <c r="P353" s="7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11">
        <f t="shared" si="33"/>
        <v>42427.964745370366</v>
      </c>
      <c r="T353" s="11">
        <f t="shared" si="34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117</v>
      </c>
      <c r="P354" s="7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11">
        <f t="shared" si="33"/>
        <v>41890.167453703703</v>
      </c>
      <c r="T354" s="11">
        <f t="shared" si="34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109</v>
      </c>
      <c r="P355" s="7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11">
        <f t="shared" si="33"/>
        <v>42297.791886574079</v>
      </c>
      <c r="T355" s="11">
        <f t="shared" si="34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104</v>
      </c>
      <c r="P356" s="7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11">
        <f t="shared" si="33"/>
        <v>42438.827789351853</v>
      </c>
      <c r="T356" s="11">
        <f t="shared" si="34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116</v>
      </c>
      <c r="P357" s="7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11">
        <f t="shared" si="33"/>
        <v>41943.293912037036</v>
      </c>
      <c r="T357" s="11">
        <f t="shared" si="34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103</v>
      </c>
      <c r="P358" s="7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11">
        <f t="shared" si="33"/>
        <v>42415.803159722222</v>
      </c>
      <c r="T358" s="11">
        <f t="shared" si="34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174</v>
      </c>
      <c r="P359" s="7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11">
        <f t="shared" si="33"/>
        <v>42078.222187499996</v>
      </c>
      <c r="T359" s="11">
        <f t="shared" si="34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103</v>
      </c>
      <c r="P360" s="7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11">
        <f t="shared" si="33"/>
        <v>42507.860196759255</v>
      </c>
      <c r="T360" s="11">
        <f t="shared" si="34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105</v>
      </c>
      <c r="P361" s="7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11">
        <f t="shared" si="33"/>
        <v>41935.070486111108</v>
      </c>
      <c r="T361" s="11">
        <f t="shared" si="34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101</v>
      </c>
      <c r="P362" s="7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11">
        <f t="shared" si="33"/>
        <v>42163.897916666669</v>
      </c>
      <c r="T362" s="11">
        <f t="shared" si="34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111</v>
      </c>
      <c r="P363" s="7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11">
        <f t="shared" si="33"/>
        <v>41936.001226851848</v>
      </c>
      <c r="T363" s="11">
        <f t="shared" si="34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124</v>
      </c>
      <c r="P364" s="7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11">
        <f t="shared" si="33"/>
        <v>41837.210543981484</v>
      </c>
      <c r="T364" s="11">
        <f t="shared" si="34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101</v>
      </c>
      <c r="P365" s="7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11">
        <f t="shared" si="33"/>
        <v>40255.744629629626</v>
      </c>
      <c r="T365" s="11">
        <f t="shared" si="34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110</v>
      </c>
      <c r="P366" s="7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11">
        <f t="shared" si="33"/>
        <v>41780.859629629631</v>
      </c>
      <c r="T366" s="11">
        <f t="shared" si="34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104</v>
      </c>
      <c r="P367" s="7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11">
        <f t="shared" si="33"/>
        <v>41668.606469907405</v>
      </c>
      <c r="T367" s="11">
        <f t="shared" si="34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101</v>
      </c>
      <c r="P368" s="7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11">
        <f t="shared" si="33"/>
        <v>41019.793032407404</v>
      </c>
      <c r="T368" s="11">
        <f t="shared" si="34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103</v>
      </c>
      <c r="P369" s="7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11">
        <f t="shared" si="33"/>
        <v>41355.577291666668</v>
      </c>
      <c r="T369" s="11">
        <f t="shared" si="34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104</v>
      </c>
      <c r="P370" s="7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11">
        <f t="shared" si="33"/>
        <v>42043.605578703704</v>
      </c>
      <c r="T370" s="11">
        <f t="shared" si="34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110</v>
      </c>
      <c r="P371" s="7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11">
        <f t="shared" si="33"/>
        <v>40893.551724537036</v>
      </c>
      <c r="T371" s="11">
        <f t="shared" si="34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122</v>
      </c>
      <c r="P372" s="7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11">
        <f t="shared" si="33"/>
        <v>42711.795138888891</v>
      </c>
      <c r="T372" s="11">
        <f t="shared" si="34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114</v>
      </c>
      <c r="P373" s="7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11">
        <f t="shared" si="33"/>
        <v>41261.767812500002</v>
      </c>
      <c r="T373" s="11">
        <f t="shared" si="34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125</v>
      </c>
      <c r="P374" s="7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11">
        <f t="shared" si="33"/>
        <v>42425.576898148152</v>
      </c>
      <c r="T374" s="11">
        <f t="shared" si="34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107</v>
      </c>
      <c r="P375" s="7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11">
        <f t="shared" si="33"/>
        <v>41078.91201388889</v>
      </c>
      <c r="T375" s="11">
        <f t="shared" si="34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131</v>
      </c>
      <c r="P376" s="7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11">
        <f t="shared" si="33"/>
        <v>40757.889247685183</v>
      </c>
      <c r="T376" s="11">
        <f t="shared" si="34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120</v>
      </c>
      <c r="P377" s="7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11">
        <f t="shared" si="33"/>
        <v>41657.985081018516</v>
      </c>
      <c r="T377" s="11">
        <f t="shared" si="34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106</v>
      </c>
      <c r="P378" s="7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11">
        <f t="shared" si="33"/>
        <v>42576.452731481477</v>
      </c>
      <c r="T378" s="11">
        <f t="shared" si="34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114</v>
      </c>
      <c r="P379" s="7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11">
        <f t="shared" si="33"/>
        <v>42292.250787037032</v>
      </c>
      <c r="T379" s="11">
        <f t="shared" si="34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112</v>
      </c>
      <c r="P380" s="7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11">
        <f t="shared" si="33"/>
        <v>42370.571851851855</v>
      </c>
      <c r="T380" s="11">
        <f t="shared" si="34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116</v>
      </c>
      <c r="P381" s="7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11">
        <f t="shared" si="33"/>
        <v>40987.688333333332</v>
      </c>
      <c r="T381" s="11">
        <f t="shared" si="34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142</v>
      </c>
      <c r="P382" s="7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11">
        <f t="shared" si="33"/>
        <v>42367.719814814816</v>
      </c>
      <c r="T382" s="11">
        <f t="shared" si="34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105</v>
      </c>
      <c r="P383" s="7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11">
        <f t="shared" si="33"/>
        <v>41085.698113425926</v>
      </c>
      <c r="T383" s="11">
        <f t="shared" si="34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256</v>
      </c>
      <c r="P384" s="7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11">
        <f t="shared" si="33"/>
        <v>41144.709490740745</v>
      </c>
      <c r="T384" s="11">
        <f t="shared" si="34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207</v>
      </c>
      <c r="P385" s="7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11">
        <f t="shared" si="33"/>
        <v>41755.117581018516</v>
      </c>
      <c r="T385" s="11">
        <f t="shared" si="34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112</v>
      </c>
      <c r="P386" s="7">
        <f t="shared" ref="P386:P449" si="36">($E386/$L386)</f>
        <v>58.540469973890339</v>
      </c>
      <c r="Q386" t="str">
        <f t="shared" ref="Q386:Q449" si="37">(LEFT($N386,SEARCH("/",$N386,1)-1))</f>
        <v>film &amp; video</v>
      </c>
      <c r="R386" t="str">
        <f t="shared" ref="R386:R449" si="38">RIGHT($N386,LEN($N386)-SEARCH("/",$N386))</f>
        <v>documentary</v>
      </c>
      <c r="S386" s="11">
        <f t="shared" ref="S386:S449" si="39">((($J386/60)/60)/24)+DATE(1970,1,1)</f>
        <v>41980.781793981485</v>
      </c>
      <c r="T386" s="11">
        <f t="shared" ref="T386:T449" si="40">((($I386/60)/60)/24)+DATE(1970,1,1)</f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1">ROUND(((E387/D387)*100),0)</f>
        <v>106</v>
      </c>
      <c r="P387" s="7">
        <f t="shared" si="36"/>
        <v>111.79535864978902</v>
      </c>
      <c r="Q387" t="str">
        <f t="shared" si="37"/>
        <v>film &amp; video</v>
      </c>
      <c r="R387" t="str">
        <f t="shared" si="38"/>
        <v>documentary</v>
      </c>
      <c r="S387" s="11">
        <f t="shared" si="39"/>
        <v>41934.584502314814</v>
      </c>
      <c r="T387" s="11">
        <f t="shared" si="40"/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1"/>
        <v>100</v>
      </c>
      <c r="P388" s="7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11">
        <f t="shared" si="39"/>
        <v>42211.951284722221</v>
      </c>
      <c r="T388" s="11">
        <f t="shared" si="40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1"/>
        <v>214</v>
      </c>
      <c r="P389" s="7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11">
        <f t="shared" si="39"/>
        <v>42200.67659722222</v>
      </c>
      <c r="T389" s="11">
        <f t="shared" si="40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126</v>
      </c>
      <c r="P390" s="7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11">
        <f t="shared" si="39"/>
        <v>42549.076157407413</v>
      </c>
      <c r="T390" s="11">
        <f t="shared" si="40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182</v>
      </c>
      <c r="P391" s="7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11">
        <f t="shared" si="39"/>
        <v>41674.063078703701</v>
      </c>
      <c r="T391" s="11">
        <f t="shared" si="40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100</v>
      </c>
      <c r="P392" s="7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11">
        <f t="shared" si="39"/>
        <v>42112.036712962959</v>
      </c>
      <c r="T392" s="11">
        <f t="shared" si="40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101</v>
      </c>
      <c r="P393" s="7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11">
        <f t="shared" si="39"/>
        <v>40865.042256944449</v>
      </c>
      <c r="T393" s="11">
        <f t="shared" si="40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101</v>
      </c>
      <c r="P394" s="7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11">
        <f t="shared" si="39"/>
        <v>40763.717256944445</v>
      </c>
      <c r="T394" s="11">
        <f t="shared" si="40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110</v>
      </c>
      <c r="P395" s="7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11">
        <f t="shared" si="39"/>
        <v>41526.708935185183</v>
      </c>
      <c r="T395" s="11">
        <f t="shared" si="40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112</v>
      </c>
      <c r="P396" s="7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11">
        <f t="shared" si="39"/>
        <v>42417.818078703705</v>
      </c>
      <c r="T396" s="11">
        <f t="shared" si="40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108</v>
      </c>
      <c r="P397" s="7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11">
        <f t="shared" si="39"/>
        <v>40990.909259259257</v>
      </c>
      <c r="T397" s="11">
        <f t="shared" si="40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107</v>
      </c>
      <c r="P398" s="7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11">
        <f t="shared" si="39"/>
        <v>41082.564884259256</v>
      </c>
      <c r="T398" s="11">
        <f t="shared" si="40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104</v>
      </c>
      <c r="P399" s="7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11">
        <f t="shared" si="39"/>
        <v>40379.776435185187</v>
      </c>
      <c r="T399" s="11">
        <f t="shared" si="40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125</v>
      </c>
      <c r="P400" s="7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11">
        <f t="shared" si="39"/>
        <v>42078.793124999997</v>
      </c>
      <c r="T400" s="11">
        <f t="shared" si="40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107</v>
      </c>
      <c r="P401" s="7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11">
        <f t="shared" si="39"/>
        <v>42687.875775462962</v>
      </c>
      <c r="T401" s="11">
        <f t="shared" si="40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112</v>
      </c>
      <c r="P402" s="7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11">
        <f t="shared" si="39"/>
        <v>41745.635960648149</v>
      </c>
      <c r="T402" s="11">
        <f t="shared" si="40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104</v>
      </c>
      <c r="P403" s="7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11">
        <f t="shared" si="39"/>
        <v>40732.842245370368</v>
      </c>
      <c r="T403" s="11">
        <f t="shared" si="40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142</v>
      </c>
      <c r="P404" s="7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11">
        <f t="shared" si="39"/>
        <v>42292.539548611108</v>
      </c>
      <c r="T404" s="11">
        <f t="shared" si="40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105</v>
      </c>
      <c r="P405" s="7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11">
        <f t="shared" si="39"/>
        <v>40718.310659722221</v>
      </c>
      <c r="T405" s="11">
        <f t="shared" si="40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103</v>
      </c>
      <c r="P406" s="7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11">
        <f t="shared" si="39"/>
        <v>41646.628032407411</v>
      </c>
      <c r="T406" s="11">
        <f t="shared" si="40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108</v>
      </c>
      <c r="P407" s="7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11">
        <f t="shared" si="39"/>
        <v>41674.08494212963</v>
      </c>
      <c r="T407" s="11">
        <f t="shared" si="40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108</v>
      </c>
      <c r="P408" s="7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11">
        <f t="shared" si="39"/>
        <v>40638.162465277775</v>
      </c>
      <c r="T408" s="11">
        <f t="shared" si="40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102</v>
      </c>
      <c r="P409" s="7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11">
        <f t="shared" si="39"/>
        <v>40806.870949074073</v>
      </c>
      <c r="T409" s="11">
        <f t="shared" si="40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101</v>
      </c>
      <c r="P410" s="7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11">
        <f t="shared" si="39"/>
        <v>41543.735995370371</v>
      </c>
      <c r="T410" s="11">
        <f t="shared" si="40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137</v>
      </c>
      <c r="P411" s="7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11">
        <f t="shared" si="39"/>
        <v>42543.862777777773</v>
      </c>
      <c r="T411" s="11">
        <f t="shared" si="40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128</v>
      </c>
      <c r="P412" s="7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11">
        <f t="shared" si="39"/>
        <v>42113.981446759266</v>
      </c>
      <c r="T412" s="11">
        <f t="shared" si="40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101</v>
      </c>
      <c r="P413" s="7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11">
        <f t="shared" si="39"/>
        <v>41598.17597222222</v>
      </c>
      <c r="T413" s="11">
        <f t="shared" si="40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127</v>
      </c>
      <c r="P414" s="7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11">
        <f t="shared" si="39"/>
        <v>41099.742800925924</v>
      </c>
      <c r="T414" s="11">
        <f t="shared" si="40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105</v>
      </c>
      <c r="P415" s="7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11">
        <f t="shared" si="39"/>
        <v>41079.877442129626</v>
      </c>
      <c r="T415" s="11">
        <f t="shared" si="40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103</v>
      </c>
      <c r="P416" s="7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11">
        <f t="shared" si="39"/>
        <v>41529.063252314816</v>
      </c>
      <c r="T416" s="11">
        <f t="shared" si="40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102</v>
      </c>
      <c r="P417" s="7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11">
        <f t="shared" si="39"/>
        <v>41904.851875</v>
      </c>
      <c r="T417" s="11">
        <f t="shared" si="40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120</v>
      </c>
      <c r="P418" s="7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11">
        <f t="shared" si="39"/>
        <v>41648.396192129629</v>
      </c>
      <c r="T418" s="11">
        <f t="shared" si="40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100</v>
      </c>
      <c r="P419" s="7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11">
        <f t="shared" si="39"/>
        <v>41360.970601851855</v>
      </c>
      <c r="T419" s="11">
        <f t="shared" si="40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101</v>
      </c>
      <c r="P420" s="7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11">
        <f t="shared" si="39"/>
        <v>42178.282372685186</v>
      </c>
      <c r="T420" s="11">
        <f t="shared" si="40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100</v>
      </c>
      <c r="P421" s="7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11">
        <f t="shared" si="39"/>
        <v>41394.842442129629</v>
      </c>
      <c r="T421" s="11">
        <f t="shared" si="40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0</v>
      </c>
      <c r="P422" s="7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11">
        <f t="shared" si="39"/>
        <v>41682.23646990741</v>
      </c>
      <c r="T422" s="11">
        <f t="shared" si="40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</v>
      </c>
      <c r="P423" s="7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11">
        <f t="shared" si="39"/>
        <v>42177.491388888884</v>
      </c>
      <c r="T423" s="11">
        <f t="shared" si="40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</v>
      </c>
      <c r="P424" s="7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11">
        <f t="shared" si="39"/>
        <v>41863.260381944441</v>
      </c>
      <c r="T424" s="11">
        <f t="shared" si="40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1</v>
      </c>
      <c r="P425" s="7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11">
        <f t="shared" si="39"/>
        <v>41400.92627314815</v>
      </c>
      <c r="T425" s="11">
        <f t="shared" si="40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7</v>
      </c>
      <c r="P426" s="7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11">
        <f t="shared" si="39"/>
        <v>40934.376145833332</v>
      </c>
      <c r="T426" s="11">
        <f t="shared" si="40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0</v>
      </c>
      <c r="P427" s="7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11">
        <f t="shared" si="39"/>
        <v>42275.861157407402</v>
      </c>
      <c r="T427" s="11">
        <f t="shared" si="40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</v>
      </c>
      <c r="P428" s="7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11">
        <f t="shared" si="39"/>
        <v>42400.711967592593</v>
      </c>
      <c r="T428" s="11">
        <f t="shared" si="40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7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11">
        <f t="shared" si="39"/>
        <v>42285.909027777772</v>
      </c>
      <c r="T429" s="11">
        <f t="shared" si="40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6</v>
      </c>
      <c r="P430" s="7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11">
        <f t="shared" si="39"/>
        <v>41778.766724537039</v>
      </c>
      <c r="T430" s="11">
        <f t="shared" si="40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7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11">
        <f t="shared" si="39"/>
        <v>40070.901412037041</v>
      </c>
      <c r="T431" s="11">
        <f t="shared" si="40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</v>
      </c>
      <c r="P432" s="7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11">
        <f t="shared" si="39"/>
        <v>41513.107256944444</v>
      </c>
      <c r="T432" s="11">
        <f t="shared" si="40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14</v>
      </c>
      <c r="P433" s="7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11">
        <f t="shared" si="39"/>
        <v>42526.871331018512</v>
      </c>
      <c r="T433" s="11">
        <f t="shared" si="40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10</v>
      </c>
      <c r="P434" s="7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11">
        <f t="shared" si="39"/>
        <v>42238.726631944446</v>
      </c>
      <c r="T434" s="11">
        <f t="shared" si="40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7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11">
        <f t="shared" si="39"/>
        <v>42228.629884259266</v>
      </c>
      <c r="T435" s="11">
        <f t="shared" si="40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5</v>
      </c>
      <c r="P436" s="7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11">
        <f t="shared" si="39"/>
        <v>41576.834513888891</v>
      </c>
      <c r="T436" s="11">
        <f t="shared" si="40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0</v>
      </c>
      <c r="P437" s="7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11">
        <f t="shared" si="39"/>
        <v>41500.747453703705</v>
      </c>
      <c r="T437" s="11">
        <f t="shared" si="40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7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11">
        <f t="shared" si="39"/>
        <v>41456.36241898148</v>
      </c>
      <c r="T438" s="11">
        <f t="shared" si="40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7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11">
        <f t="shared" si="39"/>
        <v>42591.31858796296</v>
      </c>
      <c r="T439" s="11">
        <f t="shared" si="40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</v>
      </c>
      <c r="P440" s="7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11">
        <f t="shared" si="39"/>
        <v>42296.261087962965</v>
      </c>
      <c r="T440" s="11">
        <f t="shared" si="40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7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11">
        <f t="shared" si="39"/>
        <v>41919.761782407404</v>
      </c>
      <c r="T441" s="11">
        <f t="shared" si="40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0</v>
      </c>
      <c r="P442" s="7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11">
        <f t="shared" si="39"/>
        <v>42423.985567129625</v>
      </c>
      <c r="T442" s="11">
        <f t="shared" si="40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7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11">
        <f t="shared" si="39"/>
        <v>41550.793935185182</v>
      </c>
      <c r="T443" s="11">
        <f t="shared" si="40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39</v>
      </c>
      <c r="P444" s="7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11">
        <f t="shared" si="39"/>
        <v>42024.888692129629</v>
      </c>
      <c r="T444" s="11">
        <f t="shared" si="40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0</v>
      </c>
      <c r="P445" s="7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11">
        <f t="shared" si="39"/>
        <v>41650.015057870369</v>
      </c>
      <c r="T445" s="11">
        <f t="shared" si="40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5</v>
      </c>
      <c r="P446" s="7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11">
        <f t="shared" si="39"/>
        <v>40894.906956018516</v>
      </c>
      <c r="T446" s="11">
        <f t="shared" si="40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0</v>
      </c>
      <c r="P447" s="7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11">
        <f t="shared" si="39"/>
        <v>42130.335358796292</v>
      </c>
      <c r="T447" s="11">
        <f t="shared" si="40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</v>
      </c>
      <c r="P448" s="7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11">
        <f t="shared" si="39"/>
        <v>42037.083564814813</v>
      </c>
      <c r="T448" s="11">
        <f t="shared" si="40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0</v>
      </c>
      <c r="P449" s="7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11">
        <f t="shared" si="39"/>
        <v>41331.555127314816</v>
      </c>
      <c r="T449" s="11">
        <f t="shared" si="40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</v>
      </c>
      <c r="P450" s="7">
        <f t="shared" ref="P450:P513" si="42">($E450/$L450)</f>
        <v>20.502500000000001</v>
      </c>
      <c r="Q450" t="str">
        <f t="shared" ref="Q450:Q513" si="43">(LEFT($N450,SEARCH("/",$N450,1)-1))</f>
        <v>film &amp; video</v>
      </c>
      <c r="R450" t="str">
        <f t="shared" ref="R450:R513" si="44">RIGHT($N450,LEN($N450)-SEARCH("/",$N450))</f>
        <v>animation</v>
      </c>
      <c r="S450" s="11">
        <f t="shared" ref="S450:S513" si="45">((($J450/60)/60)/24)+DATE(1970,1,1)</f>
        <v>41753.758043981477</v>
      </c>
      <c r="T450" s="11">
        <f t="shared" ref="T450:T513" si="46">((($I450/60)/60)/24)+DATE(1970,1,1)</f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7">ROUND(((E451/D451)*100),0)</f>
        <v>2</v>
      </c>
      <c r="P451" s="7">
        <f t="shared" si="42"/>
        <v>9</v>
      </c>
      <c r="Q451" t="str">
        <f t="shared" si="43"/>
        <v>film &amp; video</v>
      </c>
      <c r="R451" t="str">
        <f t="shared" si="44"/>
        <v>animation</v>
      </c>
      <c r="S451" s="11">
        <f t="shared" si="45"/>
        <v>41534.568113425928</v>
      </c>
      <c r="T451" s="11">
        <f t="shared" si="46"/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7"/>
        <v>1</v>
      </c>
      <c r="P452" s="7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11">
        <f t="shared" si="45"/>
        <v>41654.946759259255</v>
      </c>
      <c r="T452" s="11">
        <f t="shared" si="46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7"/>
        <v>0</v>
      </c>
      <c r="P453" s="7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11">
        <f t="shared" si="45"/>
        <v>41634.715173611112</v>
      </c>
      <c r="T453" s="11">
        <f t="shared" si="46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64</v>
      </c>
      <c r="P454" s="7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11">
        <f t="shared" si="45"/>
        <v>42107.703877314809</v>
      </c>
      <c r="T454" s="11">
        <f t="shared" si="46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0</v>
      </c>
      <c r="P455" s="7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11">
        <f t="shared" si="45"/>
        <v>42038.824988425928</v>
      </c>
      <c r="T455" s="11">
        <f t="shared" si="46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1</v>
      </c>
      <c r="P456" s="7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11">
        <f t="shared" si="45"/>
        <v>41938.717256944445</v>
      </c>
      <c r="T456" s="11">
        <f t="shared" si="46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0</v>
      </c>
      <c r="P457" s="7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11">
        <f t="shared" si="45"/>
        <v>40971.002569444441</v>
      </c>
      <c r="T457" s="11">
        <f t="shared" si="46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1</v>
      </c>
      <c r="P458" s="7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11">
        <f t="shared" si="45"/>
        <v>41547.694456018515</v>
      </c>
      <c r="T458" s="11">
        <f t="shared" si="46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7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11">
        <f t="shared" si="45"/>
        <v>41837.767500000002</v>
      </c>
      <c r="T459" s="11">
        <f t="shared" si="46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</v>
      </c>
      <c r="P460" s="7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11">
        <f t="shared" si="45"/>
        <v>41378.69976851852</v>
      </c>
      <c r="T460" s="11">
        <f t="shared" si="46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0</v>
      </c>
      <c r="P461" s="7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11">
        <f t="shared" si="45"/>
        <v>40800.6403587963</v>
      </c>
      <c r="T461" s="11">
        <f t="shared" si="46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0</v>
      </c>
      <c r="P462" s="7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11">
        <f t="shared" si="45"/>
        <v>41759.542534722219</v>
      </c>
      <c r="T462" s="11">
        <f t="shared" si="46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7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11">
        <f t="shared" si="45"/>
        <v>41407.84684027778</v>
      </c>
      <c r="T463" s="11">
        <f t="shared" si="46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7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11">
        <f t="shared" si="45"/>
        <v>40705.126631944448</v>
      </c>
      <c r="T464" s="11">
        <f t="shared" si="46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</v>
      </c>
      <c r="P465" s="7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11">
        <f t="shared" si="45"/>
        <v>40750.710104166668</v>
      </c>
      <c r="T465" s="11">
        <f t="shared" si="46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0</v>
      </c>
      <c r="P466" s="7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11">
        <f t="shared" si="45"/>
        <v>42488.848784722228</v>
      </c>
      <c r="T466" s="11">
        <f t="shared" si="46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27</v>
      </c>
      <c r="P467" s="7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11">
        <f t="shared" si="45"/>
        <v>41801.120069444441</v>
      </c>
      <c r="T467" s="11">
        <f t="shared" si="46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1</v>
      </c>
      <c r="P468" s="7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11">
        <f t="shared" si="45"/>
        <v>41129.942870370374</v>
      </c>
      <c r="T468" s="11">
        <f t="shared" si="46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22</v>
      </c>
      <c r="P469" s="7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11">
        <f t="shared" si="45"/>
        <v>41135.679791666669</v>
      </c>
      <c r="T469" s="11">
        <f t="shared" si="46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7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11">
        <f t="shared" si="45"/>
        <v>41041.167627314811</v>
      </c>
      <c r="T470" s="11">
        <f t="shared" si="46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7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11">
        <f t="shared" si="45"/>
        <v>41827.989861111113</v>
      </c>
      <c r="T471" s="11">
        <f t="shared" si="46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</v>
      </c>
      <c r="P472" s="7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11">
        <f t="shared" si="45"/>
        <v>41605.167696759258</v>
      </c>
      <c r="T472" s="11">
        <f t="shared" si="46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12</v>
      </c>
      <c r="P473" s="7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11">
        <f t="shared" si="45"/>
        <v>41703.721979166665</v>
      </c>
      <c r="T473" s="11">
        <f t="shared" si="46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18</v>
      </c>
      <c r="P474" s="7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11">
        <f t="shared" si="45"/>
        <v>41844.922662037039</v>
      </c>
      <c r="T474" s="11">
        <f t="shared" si="46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3</v>
      </c>
      <c r="P475" s="7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11">
        <f t="shared" si="45"/>
        <v>41869.698136574072</v>
      </c>
      <c r="T475" s="11">
        <f t="shared" si="46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0</v>
      </c>
      <c r="P476" s="7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11">
        <f t="shared" si="45"/>
        <v>42753.329039351855</v>
      </c>
      <c r="T476" s="11">
        <f t="shared" si="46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11">
        <f t="shared" si="45"/>
        <v>42100.086145833338</v>
      </c>
      <c r="T477" s="11">
        <f t="shared" si="46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</v>
      </c>
      <c r="P478" s="7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11">
        <f t="shared" si="45"/>
        <v>41757.975011574075</v>
      </c>
      <c r="T478" s="11">
        <f t="shared" si="46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7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11">
        <f t="shared" si="45"/>
        <v>40987.83488425926</v>
      </c>
      <c r="T479" s="11">
        <f t="shared" si="46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7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11">
        <f t="shared" si="45"/>
        <v>42065.910983796297</v>
      </c>
      <c r="T480" s="11">
        <f t="shared" si="46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33</v>
      </c>
      <c r="P481" s="7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11">
        <f t="shared" si="45"/>
        <v>41904.407812500001</v>
      </c>
      <c r="T481" s="11">
        <f t="shared" si="46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19</v>
      </c>
      <c r="P482" s="7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11">
        <f t="shared" si="45"/>
        <v>41465.500173611108</v>
      </c>
      <c r="T482" s="11">
        <f t="shared" si="46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</v>
      </c>
      <c r="P483" s="7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11">
        <f t="shared" si="45"/>
        <v>41162.672326388885</v>
      </c>
      <c r="T483" s="11">
        <f t="shared" si="46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0</v>
      </c>
      <c r="P484" s="7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11">
        <f t="shared" si="45"/>
        <v>42447.896875000006</v>
      </c>
      <c r="T484" s="11">
        <f t="shared" si="46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50</v>
      </c>
      <c r="P485" s="7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11">
        <f t="shared" si="45"/>
        <v>41243.197592592594</v>
      </c>
      <c r="T485" s="11">
        <f t="shared" si="46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0</v>
      </c>
      <c r="P486" s="7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11">
        <f t="shared" si="45"/>
        <v>42272.93949074074</v>
      </c>
      <c r="T486" s="11">
        <f t="shared" si="46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22</v>
      </c>
      <c r="P487" s="7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11">
        <f t="shared" si="45"/>
        <v>41381.50577546296</v>
      </c>
      <c r="T487" s="11">
        <f t="shared" si="46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0</v>
      </c>
      <c r="P488" s="7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11">
        <f t="shared" si="45"/>
        <v>41761.94258101852</v>
      </c>
      <c r="T488" s="11">
        <f t="shared" si="46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7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11">
        <f t="shared" si="45"/>
        <v>42669.594837962963</v>
      </c>
      <c r="T489" s="11">
        <f t="shared" si="46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7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11">
        <f t="shared" si="45"/>
        <v>42714.054398148146</v>
      </c>
      <c r="T490" s="11">
        <f t="shared" si="46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0</v>
      </c>
      <c r="P491" s="7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11">
        <f t="shared" si="45"/>
        <v>40882.481666666667</v>
      </c>
      <c r="T491" s="11">
        <f t="shared" si="46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7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11">
        <f t="shared" si="45"/>
        <v>41113.968576388892</v>
      </c>
      <c r="T492" s="11">
        <f t="shared" si="46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7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11">
        <f t="shared" si="45"/>
        <v>42366.982627314821</v>
      </c>
      <c r="T493" s="11">
        <f t="shared" si="46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7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11">
        <f t="shared" si="45"/>
        <v>42596.03506944445</v>
      </c>
      <c r="T494" s="11">
        <f t="shared" si="46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7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11">
        <f t="shared" si="45"/>
        <v>42114.726134259254</v>
      </c>
      <c r="T495" s="11">
        <f t="shared" si="46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0</v>
      </c>
      <c r="P496" s="7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11">
        <f t="shared" si="45"/>
        <v>41799.830613425926</v>
      </c>
      <c r="T496" s="11">
        <f t="shared" si="46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11">
        <f t="shared" si="45"/>
        <v>42171.827604166669</v>
      </c>
      <c r="T497" s="11">
        <f t="shared" si="46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0</v>
      </c>
      <c r="P498" s="7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11">
        <f t="shared" si="45"/>
        <v>41620.93141203704</v>
      </c>
      <c r="T498" s="11">
        <f t="shared" si="46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1</v>
      </c>
      <c r="P499" s="7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11">
        <f t="shared" si="45"/>
        <v>41945.037789351853</v>
      </c>
      <c r="T499" s="11">
        <f t="shared" si="46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5</v>
      </c>
      <c r="P500" s="7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11">
        <f t="shared" si="45"/>
        <v>40858.762141203704</v>
      </c>
      <c r="T500" s="11">
        <f t="shared" si="46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10</v>
      </c>
      <c r="P501" s="7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11">
        <f t="shared" si="45"/>
        <v>40043.895462962959</v>
      </c>
      <c r="T501" s="11">
        <f t="shared" si="46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</v>
      </c>
      <c r="P502" s="7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11">
        <f t="shared" si="45"/>
        <v>40247.886006944449</v>
      </c>
      <c r="T502" s="11">
        <f t="shared" si="46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7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11">
        <f t="shared" si="45"/>
        <v>40703.234386574077</v>
      </c>
      <c r="T503" s="11">
        <f t="shared" si="46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</v>
      </c>
      <c r="P504" s="7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11">
        <f t="shared" si="45"/>
        <v>40956.553530092591</v>
      </c>
      <c r="T504" s="11">
        <f t="shared" si="46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2</v>
      </c>
      <c r="P505" s="7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11">
        <f t="shared" si="45"/>
        <v>41991.526655092588</v>
      </c>
      <c r="T505" s="11">
        <f t="shared" si="46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</v>
      </c>
      <c r="P506" s="7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11">
        <f t="shared" si="45"/>
        <v>40949.98364583333</v>
      </c>
      <c r="T506" s="11">
        <f t="shared" si="46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0</v>
      </c>
      <c r="P507" s="7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11">
        <f t="shared" si="45"/>
        <v>42318.098217592589</v>
      </c>
      <c r="T507" s="11">
        <f t="shared" si="46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0</v>
      </c>
      <c r="P508" s="7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11">
        <f t="shared" si="45"/>
        <v>41466.552314814813</v>
      </c>
      <c r="T508" s="11">
        <f t="shared" si="46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</v>
      </c>
      <c r="P509" s="7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11">
        <f t="shared" si="45"/>
        <v>41156.958993055552</v>
      </c>
      <c r="T509" s="11">
        <f t="shared" si="46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1</v>
      </c>
      <c r="P510" s="7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11">
        <f t="shared" si="45"/>
        <v>40995.024317129632</v>
      </c>
      <c r="T510" s="11">
        <f t="shared" si="46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0</v>
      </c>
      <c r="P511" s="7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11">
        <f t="shared" si="45"/>
        <v>42153.631597222222</v>
      </c>
      <c r="T511" s="11">
        <f t="shared" si="46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7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11">
        <f t="shared" si="45"/>
        <v>42400.176377314812</v>
      </c>
      <c r="T512" s="11">
        <f t="shared" si="46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3</v>
      </c>
      <c r="P513" s="7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11">
        <f t="shared" si="45"/>
        <v>41340.303032407406</v>
      </c>
      <c r="T513" s="11">
        <f t="shared" si="46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0</v>
      </c>
      <c r="P514" s="7">
        <f t="shared" ref="P514:P577" si="48">($E514/$L514)</f>
        <v>5.5</v>
      </c>
      <c r="Q514" t="str">
        <f t="shared" ref="Q514:Q577" si="49">(LEFT($N514,SEARCH("/",$N514,1)-1))</f>
        <v>film &amp; video</v>
      </c>
      <c r="R514" t="str">
        <f t="shared" ref="R514:R577" si="50">RIGHT($N514,LEN($N514)-SEARCH("/",$N514))</f>
        <v>animation</v>
      </c>
      <c r="S514" s="11">
        <f t="shared" ref="S514:S577" si="51">((($J514/60)/60)/24)+DATE(1970,1,1)</f>
        <v>42649.742210648154</v>
      </c>
      <c r="T514" s="11">
        <f t="shared" ref="T514:T577" si="52">((($I514/60)/60)/24)+DATE(1970,1,1)</f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3">ROUND(((E515/D515)*100),0)</f>
        <v>14</v>
      </c>
      <c r="P515" s="7">
        <f t="shared" si="48"/>
        <v>102.38235294117646</v>
      </c>
      <c r="Q515" t="str">
        <f t="shared" si="49"/>
        <v>film &amp; video</v>
      </c>
      <c r="R515" t="str">
        <f t="shared" si="50"/>
        <v>animation</v>
      </c>
      <c r="S515" s="11">
        <f t="shared" si="51"/>
        <v>42552.653993055559</v>
      </c>
      <c r="T515" s="11">
        <f t="shared" si="52"/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3"/>
        <v>3</v>
      </c>
      <c r="P516" s="7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11">
        <f t="shared" si="51"/>
        <v>41830.613969907405</v>
      </c>
      <c r="T516" s="11">
        <f t="shared" si="52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3"/>
        <v>25</v>
      </c>
      <c r="P517" s="7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11">
        <f t="shared" si="51"/>
        <v>42327.490752314814</v>
      </c>
      <c r="T517" s="11">
        <f t="shared" si="52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7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11">
        <f t="shared" si="51"/>
        <v>42091.778703703705</v>
      </c>
      <c r="T518" s="11">
        <f t="shared" si="52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</v>
      </c>
      <c r="P519" s="7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11">
        <f t="shared" si="51"/>
        <v>42738.615289351852</v>
      </c>
      <c r="T519" s="11">
        <f t="shared" si="52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7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11">
        <f t="shared" si="51"/>
        <v>42223.616018518514</v>
      </c>
      <c r="T520" s="11">
        <f t="shared" si="52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23</v>
      </c>
      <c r="P521" s="7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11">
        <f t="shared" si="51"/>
        <v>41218.391446759262</v>
      </c>
      <c r="T521" s="11">
        <f t="shared" si="52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102</v>
      </c>
      <c r="P522" s="7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11">
        <f t="shared" si="51"/>
        <v>42318.702094907407</v>
      </c>
      <c r="T522" s="11">
        <f t="shared" si="52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105</v>
      </c>
      <c r="P523" s="7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11">
        <f t="shared" si="51"/>
        <v>42646.092812499999</v>
      </c>
      <c r="T523" s="11">
        <f t="shared" si="52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115</v>
      </c>
      <c r="P524" s="7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11">
        <f t="shared" si="51"/>
        <v>42430.040798611109</v>
      </c>
      <c r="T524" s="11">
        <f t="shared" si="52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121</v>
      </c>
      <c r="P525" s="7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11">
        <f t="shared" si="51"/>
        <v>42238.13282407407</v>
      </c>
      <c r="T525" s="11">
        <f t="shared" si="52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109</v>
      </c>
      <c r="P526" s="7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11">
        <f t="shared" si="51"/>
        <v>42492.717233796298</v>
      </c>
      <c r="T526" s="11">
        <f t="shared" si="52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100</v>
      </c>
      <c r="P527" s="7">
        <f t="shared" si="48"/>
        <v>1000</v>
      </c>
      <c r="Q527" t="str">
        <f t="shared" si="49"/>
        <v>theater</v>
      </c>
      <c r="R527" t="str">
        <f t="shared" si="50"/>
        <v>plays</v>
      </c>
      <c r="S527" s="11">
        <f t="shared" si="51"/>
        <v>41850.400937500002</v>
      </c>
      <c r="T527" s="11">
        <f t="shared" si="52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114</v>
      </c>
      <c r="P528" s="7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11">
        <f t="shared" si="51"/>
        <v>42192.591944444444</v>
      </c>
      <c r="T528" s="11">
        <f t="shared" si="52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101</v>
      </c>
      <c r="P529" s="7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11">
        <f t="shared" si="51"/>
        <v>42753.205625000002</v>
      </c>
      <c r="T529" s="11">
        <f t="shared" si="52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116</v>
      </c>
      <c r="P530" s="7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11">
        <f t="shared" si="51"/>
        <v>42155.920219907406</v>
      </c>
      <c r="T530" s="11">
        <f t="shared" si="52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130</v>
      </c>
      <c r="P531" s="7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11">
        <f t="shared" si="51"/>
        <v>42725.031180555554</v>
      </c>
      <c r="T531" s="11">
        <f t="shared" si="52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108</v>
      </c>
      <c r="P532" s="7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11">
        <f t="shared" si="51"/>
        <v>42157.591064814813</v>
      </c>
      <c r="T532" s="11">
        <f t="shared" si="52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100</v>
      </c>
      <c r="P533" s="7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11">
        <f t="shared" si="51"/>
        <v>42676.065150462964</v>
      </c>
      <c r="T533" s="11">
        <f t="shared" si="52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123</v>
      </c>
      <c r="P534" s="7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11">
        <f t="shared" si="51"/>
        <v>42473.007037037038</v>
      </c>
      <c r="T534" s="11">
        <f t="shared" si="52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100</v>
      </c>
      <c r="P535" s="7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11">
        <f t="shared" si="51"/>
        <v>42482.43478009259</v>
      </c>
      <c r="T535" s="11">
        <f t="shared" si="52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105</v>
      </c>
      <c r="P536" s="7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11">
        <f t="shared" si="51"/>
        <v>42270.810995370368</v>
      </c>
      <c r="T536" s="11">
        <f t="shared" si="52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103</v>
      </c>
      <c r="P537" s="7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11">
        <f t="shared" si="51"/>
        <v>42711.545196759253</v>
      </c>
      <c r="T537" s="11">
        <f t="shared" si="52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118</v>
      </c>
      <c r="P538" s="7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11">
        <f t="shared" si="51"/>
        <v>42179.344988425932</v>
      </c>
      <c r="T538" s="11">
        <f t="shared" si="52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121</v>
      </c>
      <c r="P539" s="7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11">
        <f t="shared" si="51"/>
        <v>42282.768414351856</v>
      </c>
      <c r="T539" s="11">
        <f t="shared" si="52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302</v>
      </c>
      <c r="P540" s="7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11">
        <f t="shared" si="51"/>
        <v>42473.794710648144</v>
      </c>
      <c r="T540" s="11">
        <f t="shared" si="52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101</v>
      </c>
      <c r="P541" s="7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11">
        <f t="shared" si="51"/>
        <v>42535.049849537041</v>
      </c>
      <c r="T541" s="11">
        <f t="shared" si="52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0</v>
      </c>
      <c r="P542" s="7">
        <f t="shared" si="48"/>
        <v>1</v>
      </c>
      <c r="Q542" t="str">
        <f t="shared" si="49"/>
        <v>technology</v>
      </c>
      <c r="R542" t="str">
        <f t="shared" si="50"/>
        <v>web</v>
      </c>
      <c r="S542" s="11">
        <f t="shared" si="51"/>
        <v>42009.817199074074</v>
      </c>
      <c r="T542" s="11">
        <f t="shared" si="52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1</v>
      </c>
      <c r="P543" s="7">
        <f t="shared" si="48"/>
        <v>25</v>
      </c>
      <c r="Q543" t="str">
        <f t="shared" si="49"/>
        <v>technology</v>
      </c>
      <c r="R543" t="str">
        <f t="shared" si="50"/>
        <v>web</v>
      </c>
      <c r="S543" s="11">
        <f t="shared" si="51"/>
        <v>42276.046689814815</v>
      </c>
      <c r="T543" s="11">
        <f t="shared" si="52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0</v>
      </c>
      <c r="P544" s="7">
        <f t="shared" si="48"/>
        <v>1</v>
      </c>
      <c r="Q544" t="str">
        <f t="shared" si="49"/>
        <v>technology</v>
      </c>
      <c r="R544" t="str">
        <f t="shared" si="50"/>
        <v>web</v>
      </c>
      <c r="S544" s="11">
        <f t="shared" si="51"/>
        <v>42433.737453703703</v>
      </c>
      <c r="T544" s="11">
        <f t="shared" si="52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0</v>
      </c>
      <c r="P545" s="7">
        <f t="shared" si="48"/>
        <v>35</v>
      </c>
      <c r="Q545" t="str">
        <f t="shared" si="49"/>
        <v>technology</v>
      </c>
      <c r="R545" t="str">
        <f t="shared" si="50"/>
        <v>web</v>
      </c>
      <c r="S545" s="11">
        <f t="shared" si="51"/>
        <v>41914.092152777775</v>
      </c>
      <c r="T545" s="11">
        <f t="shared" si="52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</v>
      </c>
      <c r="P546" s="7">
        <f t="shared" si="48"/>
        <v>3</v>
      </c>
      <c r="Q546" t="str">
        <f t="shared" si="49"/>
        <v>technology</v>
      </c>
      <c r="R546" t="str">
        <f t="shared" si="50"/>
        <v>web</v>
      </c>
      <c r="S546" s="11">
        <f t="shared" si="51"/>
        <v>42525.656944444447</v>
      </c>
      <c r="T546" s="11">
        <f t="shared" si="52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27</v>
      </c>
      <c r="P547" s="7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11">
        <f t="shared" si="51"/>
        <v>42283.592465277776</v>
      </c>
      <c r="T547" s="11">
        <f t="shared" si="52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0</v>
      </c>
      <c r="P548" s="7">
        <f t="shared" si="48"/>
        <v>26</v>
      </c>
      <c r="Q548" t="str">
        <f t="shared" si="49"/>
        <v>technology</v>
      </c>
      <c r="R548" t="str">
        <f t="shared" si="50"/>
        <v>web</v>
      </c>
      <c r="S548" s="11">
        <f t="shared" si="51"/>
        <v>42249.667997685188</v>
      </c>
      <c r="T548" s="11">
        <f t="shared" si="52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7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11">
        <f t="shared" si="51"/>
        <v>42380.696342592593</v>
      </c>
      <c r="T549" s="11">
        <f t="shared" si="52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0</v>
      </c>
      <c r="P550" s="7">
        <f t="shared" si="48"/>
        <v>9</v>
      </c>
      <c r="Q550" t="str">
        <f t="shared" si="49"/>
        <v>technology</v>
      </c>
      <c r="R550" t="str">
        <f t="shared" si="50"/>
        <v>web</v>
      </c>
      <c r="S550" s="11">
        <f t="shared" si="51"/>
        <v>42276.903333333335</v>
      </c>
      <c r="T550" s="11">
        <f t="shared" si="52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3</v>
      </c>
      <c r="P551" s="7">
        <f t="shared" si="48"/>
        <v>8.5</v>
      </c>
      <c r="Q551" t="str">
        <f t="shared" si="49"/>
        <v>technology</v>
      </c>
      <c r="R551" t="str">
        <f t="shared" si="50"/>
        <v>web</v>
      </c>
      <c r="S551" s="11">
        <f t="shared" si="51"/>
        <v>42163.636828703704</v>
      </c>
      <c r="T551" s="11">
        <f t="shared" si="52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1</v>
      </c>
      <c r="P552" s="7">
        <f t="shared" si="48"/>
        <v>8.75</v>
      </c>
      <c r="Q552" t="str">
        <f t="shared" si="49"/>
        <v>technology</v>
      </c>
      <c r="R552" t="str">
        <f t="shared" si="50"/>
        <v>web</v>
      </c>
      <c r="S552" s="11">
        <f t="shared" si="51"/>
        <v>42753.678761574076</v>
      </c>
      <c r="T552" s="11">
        <f t="shared" si="52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</v>
      </c>
      <c r="P553" s="7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11">
        <f t="shared" si="51"/>
        <v>42173.275740740741</v>
      </c>
      <c r="T553" s="11">
        <f t="shared" si="52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7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11">
        <f t="shared" si="51"/>
        <v>42318.616851851853</v>
      </c>
      <c r="T554" s="11">
        <f t="shared" si="52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0</v>
      </c>
      <c r="P555" s="7">
        <f t="shared" si="48"/>
        <v>20.5</v>
      </c>
      <c r="Q555" t="str">
        <f t="shared" si="49"/>
        <v>technology</v>
      </c>
      <c r="R555" t="str">
        <f t="shared" si="50"/>
        <v>web</v>
      </c>
      <c r="S555" s="11">
        <f t="shared" si="51"/>
        <v>41927.71980324074</v>
      </c>
      <c r="T555" s="11">
        <f t="shared" si="52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37</v>
      </c>
      <c r="P556" s="7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11">
        <f t="shared" si="51"/>
        <v>41901.684861111113</v>
      </c>
      <c r="T556" s="11">
        <f t="shared" si="52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11">
        <f t="shared" si="51"/>
        <v>42503.353506944448</v>
      </c>
      <c r="T557" s="11">
        <f t="shared" si="52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3</v>
      </c>
      <c r="P558" s="7">
        <f t="shared" si="48"/>
        <v>200</v>
      </c>
      <c r="Q558" t="str">
        <f t="shared" si="49"/>
        <v>technology</v>
      </c>
      <c r="R558" t="str">
        <f t="shared" si="50"/>
        <v>web</v>
      </c>
      <c r="S558" s="11">
        <f t="shared" si="51"/>
        <v>42345.860150462962</v>
      </c>
      <c r="T558" s="11">
        <f t="shared" si="52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1</v>
      </c>
      <c r="P559" s="7">
        <f t="shared" si="48"/>
        <v>68.3</v>
      </c>
      <c r="Q559" t="str">
        <f t="shared" si="49"/>
        <v>technology</v>
      </c>
      <c r="R559" t="str">
        <f t="shared" si="50"/>
        <v>web</v>
      </c>
      <c r="S559" s="11">
        <f t="shared" si="51"/>
        <v>42676.942164351851</v>
      </c>
      <c r="T559" s="11">
        <f t="shared" si="52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7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11">
        <f t="shared" si="51"/>
        <v>42057.883159722223</v>
      </c>
      <c r="T560" s="11">
        <f t="shared" si="52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0</v>
      </c>
      <c r="P561" s="7">
        <f t="shared" si="48"/>
        <v>50</v>
      </c>
      <c r="Q561" t="str">
        <f t="shared" si="49"/>
        <v>technology</v>
      </c>
      <c r="R561" t="str">
        <f t="shared" si="50"/>
        <v>web</v>
      </c>
      <c r="S561" s="11">
        <f t="shared" si="51"/>
        <v>42321.283101851848</v>
      </c>
      <c r="T561" s="11">
        <f t="shared" si="52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0</v>
      </c>
      <c r="P562" s="7">
        <f t="shared" si="48"/>
        <v>4</v>
      </c>
      <c r="Q562" t="str">
        <f t="shared" si="49"/>
        <v>technology</v>
      </c>
      <c r="R562" t="str">
        <f t="shared" si="50"/>
        <v>web</v>
      </c>
      <c r="S562" s="11">
        <f t="shared" si="51"/>
        <v>41960.771354166667</v>
      </c>
      <c r="T562" s="11">
        <f t="shared" si="52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0</v>
      </c>
      <c r="P563" s="7">
        <f t="shared" si="48"/>
        <v>27.5</v>
      </c>
      <c r="Q563" t="str">
        <f t="shared" si="49"/>
        <v>technology</v>
      </c>
      <c r="R563" t="str">
        <f t="shared" si="50"/>
        <v>web</v>
      </c>
      <c r="S563" s="11">
        <f t="shared" si="51"/>
        <v>42268.658715277779</v>
      </c>
      <c r="T563" s="11">
        <f t="shared" si="52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7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11">
        <f t="shared" si="51"/>
        <v>42692.389062500006</v>
      </c>
      <c r="T564" s="11">
        <f t="shared" si="52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0</v>
      </c>
      <c r="P565" s="7">
        <f t="shared" si="48"/>
        <v>34</v>
      </c>
      <c r="Q565" t="str">
        <f t="shared" si="49"/>
        <v>technology</v>
      </c>
      <c r="R565" t="str">
        <f t="shared" si="50"/>
        <v>web</v>
      </c>
      <c r="S565" s="11">
        <f t="shared" si="51"/>
        <v>42022.069988425923</v>
      </c>
      <c r="T565" s="11">
        <f t="shared" si="52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0</v>
      </c>
      <c r="P566" s="7">
        <f t="shared" si="48"/>
        <v>1</v>
      </c>
      <c r="Q566" t="str">
        <f t="shared" si="49"/>
        <v>technology</v>
      </c>
      <c r="R566" t="str">
        <f t="shared" si="50"/>
        <v>web</v>
      </c>
      <c r="S566" s="11">
        <f t="shared" si="51"/>
        <v>42411.942997685182</v>
      </c>
      <c r="T566" s="11">
        <f t="shared" si="52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11">
        <f t="shared" si="51"/>
        <v>42165.785289351858</v>
      </c>
      <c r="T567" s="11">
        <f t="shared" si="52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0</v>
      </c>
      <c r="P568" s="7">
        <f t="shared" si="48"/>
        <v>1</v>
      </c>
      <c r="Q568" t="str">
        <f t="shared" si="49"/>
        <v>technology</v>
      </c>
      <c r="R568" t="str">
        <f t="shared" si="50"/>
        <v>web</v>
      </c>
      <c r="S568" s="11">
        <f t="shared" si="51"/>
        <v>42535.68440972222</v>
      </c>
      <c r="T568" s="11">
        <f t="shared" si="52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7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11">
        <f t="shared" si="51"/>
        <v>41975.842523148152</v>
      </c>
      <c r="T569" s="11">
        <f t="shared" si="52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1</v>
      </c>
      <c r="P570" s="7">
        <f t="shared" si="48"/>
        <v>49</v>
      </c>
      <c r="Q570" t="str">
        <f t="shared" si="49"/>
        <v>technology</v>
      </c>
      <c r="R570" t="str">
        <f t="shared" si="50"/>
        <v>web</v>
      </c>
      <c r="S570" s="11">
        <f t="shared" si="51"/>
        <v>42348.9215625</v>
      </c>
      <c r="T570" s="11">
        <f t="shared" si="52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1</v>
      </c>
      <c r="P571" s="7">
        <f t="shared" si="48"/>
        <v>20</v>
      </c>
      <c r="Q571" t="str">
        <f t="shared" si="49"/>
        <v>technology</v>
      </c>
      <c r="R571" t="str">
        <f t="shared" si="50"/>
        <v>web</v>
      </c>
      <c r="S571" s="11">
        <f t="shared" si="51"/>
        <v>42340.847361111111</v>
      </c>
      <c r="T571" s="11">
        <f t="shared" si="52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0</v>
      </c>
      <c r="P572" s="7">
        <f t="shared" si="48"/>
        <v>142</v>
      </c>
      <c r="Q572" t="str">
        <f t="shared" si="49"/>
        <v>technology</v>
      </c>
      <c r="R572" t="str">
        <f t="shared" si="50"/>
        <v>web</v>
      </c>
      <c r="S572" s="11">
        <f t="shared" si="51"/>
        <v>42388.798252314817</v>
      </c>
      <c r="T572" s="11">
        <f t="shared" si="52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0</v>
      </c>
      <c r="P573" s="7">
        <f t="shared" si="48"/>
        <v>53</v>
      </c>
      <c r="Q573" t="str">
        <f t="shared" si="49"/>
        <v>technology</v>
      </c>
      <c r="R573" t="str">
        <f t="shared" si="50"/>
        <v>web</v>
      </c>
      <c r="S573" s="11">
        <f t="shared" si="51"/>
        <v>42192.816238425927</v>
      </c>
      <c r="T573" s="11">
        <f t="shared" si="52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7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11">
        <f t="shared" si="51"/>
        <v>42282.71629629629</v>
      </c>
      <c r="T574" s="11">
        <f t="shared" si="52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0</v>
      </c>
      <c r="P575" s="7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11">
        <f t="shared" si="51"/>
        <v>41963.050127314811</v>
      </c>
      <c r="T575" s="11">
        <f t="shared" si="52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1</v>
      </c>
      <c r="P576" s="7">
        <f t="shared" si="48"/>
        <v>20</v>
      </c>
      <c r="Q576" t="str">
        <f t="shared" si="49"/>
        <v>technology</v>
      </c>
      <c r="R576" t="str">
        <f t="shared" si="50"/>
        <v>web</v>
      </c>
      <c r="S576" s="11">
        <f t="shared" si="51"/>
        <v>42632.443368055552</v>
      </c>
      <c r="T576" s="11">
        <f t="shared" si="52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0</v>
      </c>
      <c r="P577" s="7">
        <f t="shared" si="48"/>
        <v>64.75</v>
      </c>
      <c r="Q577" t="str">
        <f t="shared" si="49"/>
        <v>technology</v>
      </c>
      <c r="R577" t="str">
        <f t="shared" si="50"/>
        <v>web</v>
      </c>
      <c r="S577" s="11">
        <f t="shared" si="51"/>
        <v>42138.692627314813</v>
      </c>
      <c r="T577" s="11">
        <f t="shared" si="52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0</v>
      </c>
      <c r="P578" s="7">
        <f t="shared" ref="P578:P641" si="54">($E578/$L578)</f>
        <v>1</v>
      </c>
      <c r="Q578" t="str">
        <f t="shared" ref="Q578:Q641" si="55">(LEFT($N578,SEARCH("/",$N578,1)-1))</f>
        <v>technology</v>
      </c>
      <c r="R578" t="str">
        <f t="shared" ref="R578:R641" si="56">RIGHT($N578,LEN($N578)-SEARCH("/",$N578))</f>
        <v>web</v>
      </c>
      <c r="S578" s="11">
        <f t="shared" ref="S578:S641" si="57">((($J578/60)/60)/24)+DATE(1970,1,1)</f>
        <v>42031.471666666665</v>
      </c>
      <c r="T578" s="11">
        <f t="shared" ref="T578:T641" si="58">((($I578/60)/60)/24)+DATE(1970,1,1)</f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9">ROUND(((E579/D579)*100),0)</f>
        <v>0</v>
      </c>
      <c r="P579" s="7">
        <f t="shared" si="54"/>
        <v>10</v>
      </c>
      <c r="Q579" t="str">
        <f t="shared" si="55"/>
        <v>technology</v>
      </c>
      <c r="R579" t="str">
        <f t="shared" si="56"/>
        <v>web</v>
      </c>
      <c r="S579" s="11">
        <f t="shared" si="57"/>
        <v>42450.589143518519</v>
      </c>
      <c r="T579" s="11">
        <f t="shared" si="58"/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9"/>
        <v>0</v>
      </c>
      <c r="P580" s="7">
        <f t="shared" si="54"/>
        <v>2</v>
      </c>
      <c r="Q580" t="str">
        <f t="shared" si="55"/>
        <v>technology</v>
      </c>
      <c r="R580" t="str">
        <f t="shared" si="56"/>
        <v>web</v>
      </c>
      <c r="S580" s="11">
        <f t="shared" si="57"/>
        <v>42230.578622685185</v>
      </c>
      <c r="T580" s="11">
        <f t="shared" si="58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</v>
      </c>
      <c r="P581" s="7">
        <f t="shared" si="54"/>
        <v>35</v>
      </c>
      <c r="Q581" t="str">
        <f t="shared" si="55"/>
        <v>technology</v>
      </c>
      <c r="R581" t="str">
        <f t="shared" si="56"/>
        <v>web</v>
      </c>
      <c r="S581" s="11">
        <f t="shared" si="57"/>
        <v>41968.852118055554</v>
      </c>
      <c r="T581" s="11">
        <f t="shared" si="58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0</v>
      </c>
      <c r="P582" s="7">
        <f t="shared" si="54"/>
        <v>1</v>
      </c>
      <c r="Q582" t="str">
        <f t="shared" si="55"/>
        <v>technology</v>
      </c>
      <c r="R582" t="str">
        <f t="shared" si="56"/>
        <v>web</v>
      </c>
      <c r="S582" s="11">
        <f t="shared" si="57"/>
        <v>42605.908182870371</v>
      </c>
      <c r="T582" s="11">
        <f t="shared" si="58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7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11">
        <f t="shared" si="57"/>
        <v>42188.012777777782</v>
      </c>
      <c r="T583" s="11">
        <f t="shared" si="58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7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11">
        <f t="shared" si="57"/>
        <v>42055.739803240736</v>
      </c>
      <c r="T584" s="11">
        <f t="shared" si="58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0</v>
      </c>
      <c r="P585" s="7">
        <f t="shared" si="54"/>
        <v>1</v>
      </c>
      <c r="Q585" t="str">
        <f t="shared" si="55"/>
        <v>technology</v>
      </c>
      <c r="R585" t="str">
        <f t="shared" si="56"/>
        <v>web</v>
      </c>
      <c r="S585" s="11">
        <f t="shared" si="57"/>
        <v>42052.93850694444</v>
      </c>
      <c r="T585" s="11">
        <f t="shared" si="58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1</v>
      </c>
      <c r="P586" s="7">
        <f t="shared" si="54"/>
        <v>5</v>
      </c>
      <c r="Q586" t="str">
        <f t="shared" si="55"/>
        <v>technology</v>
      </c>
      <c r="R586" t="str">
        <f t="shared" si="56"/>
        <v>web</v>
      </c>
      <c r="S586" s="11">
        <f t="shared" si="57"/>
        <v>42049.716620370367</v>
      </c>
      <c r="T586" s="11">
        <f t="shared" si="58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11">
        <f t="shared" si="57"/>
        <v>42283.3909375</v>
      </c>
      <c r="T587" s="11">
        <f t="shared" si="58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1</v>
      </c>
      <c r="P588" s="7">
        <f t="shared" si="54"/>
        <v>14</v>
      </c>
      <c r="Q588" t="str">
        <f t="shared" si="55"/>
        <v>technology</v>
      </c>
      <c r="R588" t="str">
        <f t="shared" si="56"/>
        <v>web</v>
      </c>
      <c r="S588" s="11">
        <f t="shared" si="57"/>
        <v>42020.854247685187</v>
      </c>
      <c r="T588" s="11">
        <f t="shared" si="58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</v>
      </c>
      <c r="P589" s="7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11">
        <f t="shared" si="57"/>
        <v>42080.757326388892</v>
      </c>
      <c r="T589" s="11">
        <f t="shared" si="58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</v>
      </c>
      <c r="P590" s="7">
        <f t="shared" si="54"/>
        <v>150.5</v>
      </c>
      <c r="Q590" t="str">
        <f t="shared" si="55"/>
        <v>technology</v>
      </c>
      <c r="R590" t="str">
        <f t="shared" si="56"/>
        <v>web</v>
      </c>
      <c r="S590" s="11">
        <f t="shared" si="57"/>
        <v>42631.769513888896</v>
      </c>
      <c r="T590" s="11">
        <f t="shared" si="58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0</v>
      </c>
      <c r="P591" s="7">
        <f t="shared" si="54"/>
        <v>1</v>
      </c>
      <c r="Q591" t="str">
        <f t="shared" si="55"/>
        <v>technology</v>
      </c>
      <c r="R591" t="str">
        <f t="shared" si="56"/>
        <v>web</v>
      </c>
      <c r="S591" s="11">
        <f t="shared" si="57"/>
        <v>42178.614571759259</v>
      </c>
      <c r="T591" s="11">
        <f t="shared" si="58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</v>
      </c>
      <c r="P592" s="7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11">
        <f t="shared" si="57"/>
        <v>42377.554756944446</v>
      </c>
      <c r="T592" s="11">
        <f t="shared" si="58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0</v>
      </c>
      <c r="P593" s="7">
        <f t="shared" si="54"/>
        <v>30.5</v>
      </c>
      <c r="Q593" t="str">
        <f t="shared" si="55"/>
        <v>technology</v>
      </c>
      <c r="R593" t="str">
        <f t="shared" si="56"/>
        <v>web</v>
      </c>
      <c r="S593" s="11">
        <f t="shared" si="57"/>
        <v>42177.543171296296</v>
      </c>
      <c r="T593" s="11">
        <f t="shared" si="58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</v>
      </c>
      <c r="P594" s="7">
        <f t="shared" si="54"/>
        <v>250</v>
      </c>
      <c r="Q594" t="str">
        <f t="shared" si="55"/>
        <v>technology</v>
      </c>
      <c r="R594" t="str">
        <f t="shared" si="56"/>
        <v>web</v>
      </c>
      <c r="S594" s="11">
        <f t="shared" si="57"/>
        <v>41946.232175925928</v>
      </c>
      <c r="T594" s="11">
        <f t="shared" si="58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23</v>
      </c>
      <c r="P595" s="7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11">
        <f t="shared" si="57"/>
        <v>42070.677604166667</v>
      </c>
      <c r="T595" s="11">
        <f t="shared" si="58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0</v>
      </c>
      <c r="P596" s="7">
        <f t="shared" si="54"/>
        <v>13</v>
      </c>
      <c r="Q596" t="str">
        <f t="shared" si="55"/>
        <v>technology</v>
      </c>
      <c r="R596" t="str">
        <f t="shared" si="56"/>
        <v>web</v>
      </c>
      <c r="S596" s="11">
        <f t="shared" si="57"/>
        <v>42446.780162037037</v>
      </c>
      <c r="T596" s="11">
        <f t="shared" si="58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0</v>
      </c>
      <c r="P597" s="7">
        <f t="shared" si="54"/>
        <v>53.25</v>
      </c>
      <c r="Q597" t="str">
        <f t="shared" si="55"/>
        <v>technology</v>
      </c>
      <c r="R597" t="str">
        <f t="shared" si="56"/>
        <v>web</v>
      </c>
      <c r="S597" s="11">
        <f t="shared" si="57"/>
        <v>42083.069884259254</v>
      </c>
      <c r="T597" s="11">
        <f t="shared" si="58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0</v>
      </c>
      <c r="P598" s="7">
        <f t="shared" si="54"/>
        <v>3</v>
      </c>
      <c r="Q598" t="str">
        <f t="shared" si="55"/>
        <v>technology</v>
      </c>
      <c r="R598" t="str">
        <f t="shared" si="56"/>
        <v>web</v>
      </c>
      <c r="S598" s="11">
        <f t="shared" si="57"/>
        <v>42646.896898148145</v>
      </c>
      <c r="T598" s="11">
        <f t="shared" si="58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0</v>
      </c>
      <c r="P599" s="7">
        <f t="shared" si="54"/>
        <v>10</v>
      </c>
      <c r="Q599" t="str">
        <f t="shared" si="55"/>
        <v>technology</v>
      </c>
      <c r="R599" t="str">
        <f t="shared" si="56"/>
        <v>web</v>
      </c>
      <c r="S599" s="11">
        <f t="shared" si="57"/>
        <v>42545.705266203702</v>
      </c>
      <c r="T599" s="11">
        <f t="shared" si="58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34</v>
      </c>
      <c r="P600" s="7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11">
        <f t="shared" si="57"/>
        <v>41948.00209490741</v>
      </c>
      <c r="T600" s="11">
        <f t="shared" si="58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0</v>
      </c>
      <c r="P601" s="7">
        <f t="shared" si="54"/>
        <v>15.5</v>
      </c>
      <c r="Q601" t="str">
        <f t="shared" si="55"/>
        <v>technology</v>
      </c>
      <c r="R601" t="str">
        <f t="shared" si="56"/>
        <v>web</v>
      </c>
      <c r="S601" s="11">
        <f t="shared" si="57"/>
        <v>42047.812523148154</v>
      </c>
      <c r="T601" s="11">
        <f t="shared" si="58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2</v>
      </c>
      <c r="P602" s="7">
        <f t="shared" si="54"/>
        <v>100</v>
      </c>
      <c r="Q602" t="str">
        <f t="shared" si="55"/>
        <v>technology</v>
      </c>
      <c r="R602" t="str">
        <f t="shared" si="56"/>
        <v>web</v>
      </c>
      <c r="S602" s="11">
        <f t="shared" si="57"/>
        <v>42073.798171296294</v>
      </c>
      <c r="T602" s="11">
        <f t="shared" si="58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</v>
      </c>
      <c r="P603" s="7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11">
        <f t="shared" si="57"/>
        <v>41969.858090277776</v>
      </c>
      <c r="T603" s="11">
        <f t="shared" si="58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7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11">
        <f t="shared" si="57"/>
        <v>42143.79415509259</v>
      </c>
      <c r="T604" s="11">
        <f t="shared" si="58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4</v>
      </c>
      <c r="P605" s="7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11">
        <f t="shared" si="57"/>
        <v>41835.639155092591</v>
      </c>
      <c r="T605" s="11">
        <f t="shared" si="58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7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11">
        <f t="shared" si="57"/>
        <v>41849.035370370373</v>
      </c>
      <c r="T606" s="11">
        <f t="shared" si="58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3</v>
      </c>
      <c r="P607" s="7">
        <f t="shared" si="54"/>
        <v>16.375</v>
      </c>
      <c r="Q607" t="str">
        <f t="shared" si="55"/>
        <v>technology</v>
      </c>
      <c r="R607" t="str">
        <f t="shared" si="56"/>
        <v>web</v>
      </c>
      <c r="S607" s="11">
        <f t="shared" si="57"/>
        <v>42194.357731481476</v>
      </c>
      <c r="T607" s="11">
        <f t="shared" si="58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0</v>
      </c>
      <c r="P608" s="7">
        <f t="shared" si="54"/>
        <v>10</v>
      </c>
      <c r="Q608" t="str">
        <f t="shared" si="55"/>
        <v>technology</v>
      </c>
      <c r="R608" t="str">
        <f t="shared" si="56"/>
        <v>web</v>
      </c>
      <c r="S608" s="11">
        <f t="shared" si="57"/>
        <v>42102.650567129633</v>
      </c>
      <c r="T608" s="11">
        <f t="shared" si="58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7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11">
        <f t="shared" si="57"/>
        <v>42300.825648148151</v>
      </c>
      <c r="T609" s="11">
        <f t="shared" si="58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1</v>
      </c>
      <c r="P610" s="7">
        <f t="shared" si="54"/>
        <v>292.2</v>
      </c>
      <c r="Q610" t="str">
        <f t="shared" si="55"/>
        <v>technology</v>
      </c>
      <c r="R610" t="str">
        <f t="shared" si="56"/>
        <v>web</v>
      </c>
      <c r="S610" s="11">
        <f t="shared" si="57"/>
        <v>42140.921064814815</v>
      </c>
      <c r="T610" s="11">
        <f t="shared" si="58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1</v>
      </c>
      <c r="P611" s="7">
        <f t="shared" si="54"/>
        <v>5</v>
      </c>
      <c r="Q611" t="str">
        <f t="shared" si="55"/>
        <v>technology</v>
      </c>
      <c r="R611" t="str">
        <f t="shared" si="56"/>
        <v>web</v>
      </c>
      <c r="S611" s="11">
        <f t="shared" si="57"/>
        <v>42307.034074074079</v>
      </c>
      <c r="T611" s="11">
        <f t="shared" si="58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7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11">
        <f t="shared" si="57"/>
        <v>42086.83085648148</v>
      </c>
      <c r="T612" s="11">
        <f t="shared" si="58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7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11">
        <f t="shared" si="57"/>
        <v>42328.560613425929</v>
      </c>
      <c r="T613" s="11">
        <f t="shared" si="58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7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11">
        <f t="shared" si="57"/>
        <v>42585.031782407401</v>
      </c>
      <c r="T614" s="11">
        <f t="shared" si="58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21</v>
      </c>
      <c r="P615" s="7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11">
        <f t="shared" si="57"/>
        <v>42247.496759259258</v>
      </c>
      <c r="T615" s="11">
        <f t="shared" si="58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7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11">
        <f t="shared" si="57"/>
        <v>42515.061805555553</v>
      </c>
      <c r="T616" s="11">
        <f t="shared" si="58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11">
        <f t="shared" si="57"/>
        <v>42242.122210648144</v>
      </c>
      <c r="T617" s="11">
        <f t="shared" si="58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7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11">
        <f t="shared" si="57"/>
        <v>42761.376238425932</v>
      </c>
      <c r="T618" s="11">
        <f t="shared" si="58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3</v>
      </c>
      <c r="P619" s="7">
        <f t="shared" si="54"/>
        <v>20</v>
      </c>
      <c r="Q619" t="str">
        <f t="shared" si="55"/>
        <v>technology</v>
      </c>
      <c r="R619" t="str">
        <f t="shared" si="56"/>
        <v>web</v>
      </c>
      <c r="S619" s="11">
        <f t="shared" si="57"/>
        <v>42087.343090277776</v>
      </c>
      <c r="T619" s="11">
        <f t="shared" si="58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7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11">
        <f t="shared" si="57"/>
        <v>42317.810219907406</v>
      </c>
      <c r="T620" s="11">
        <f t="shared" si="58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0</v>
      </c>
      <c r="P621" s="7">
        <f t="shared" si="54"/>
        <v>1</v>
      </c>
      <c r="Q621" t="str">
        <f t="shared" si="55"/>
        <v>technology</v>
      </c>
      <c r="R621" t="str">
        <f t="shared" si="56"/>
        <v>web</v>
      </c>
      <c r="S621" s="11">
        <f t="shared" si="57"/>
        <v>41908.650347222225</v>
      </c>
      <c r="T621" s="11">
        <f t="shared" si="58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1</v>
      </c>
      <c r="P622" s="7">
        <f t="shared" si="54"/>
        <v>300</v>
      </c>
      <c r="Q622" t="str">
        <f t="shared" si="55"/>
        <v>technology</v>
      </c>
      <c r="R622" t="str">
        <f t="shared" si="56"/>
        <v>web</v>
      </c>
      <c r="S622" s="11">
        <f t="shared" si="57"/>
        <v>41831.716874999998</v>
      </c>
      <c r="T622" s="11">
        <f t="shared" si="58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</v>
      </c>
      <c r="P623" s="7">
        <f t="shared" si="54"/>
        <v>87</v>
      </c>
      <c r="Q623" t="str">
        <f t="shared" si="55"/>
        <v>technology</v>
      </c>
      <c r="R623" t="str">
        <f t="shared" si="56"/>
        <v>web</v>
      </c>
      <c r="S623" s="11">
        <f t="shared" si="57"/>
        <v>42528.987696759257</v>
      </c>
      <c r="T623" s="11">
        <f t="shared" si="58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6</v>
      </c>
      <c r="P624" s="7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11">
        <f t="shared" si="57"/>
        <v>42532.774745370371</v>
      </c>
      <c r="T624" s="11">
        <f t="shared" si="58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7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11">
        <f t="shared" si="57"/>
        <v>42122.009224537032</v>
      </c>
      <c r="T625" s="11">
        <f t="shared" si="58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7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11">
        <f t="shared" si="57"/>
        <v>42108.988900462966</v>
      </c>
      <c r="T626" s="11">
        <f t="shared" si="58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11">
        <f t="shared" si="57"/>
        <v>42790.895567129628</v>
      </c>
      <c r="T627" s="11">
        <f t="shared" si="58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17</v>
      </c>
      <c r="P628" s="7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11">
        <f t="shared" si="57"/>
        <v>42198.559479166666</v>
      </c>
      <c r="T628" s="11">
        <f t="shared" si="58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0</v>
      </c>
      <c r="P629" s="7">
        <f t="shared" si="54"/>
        <v>90</v>
      </c>
      <c r="Q629" t="str">
        <f t="shared" si="55"/>
        <v>technology</v>
      </c>
      <c r="R629" t="str">
        <f t="shared" si="56"/>
        <v>web</v>
      </c>
      <c r="S629" s="11">
        <f t="shared" si="57"/>
        <v>42384.306840277779</v>
      </c>
      <c r="T629" s="11">
        <f t="shared" si="58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7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11">
        <f t="shared" si="57"/>
        <v>41803.692789351851</v>
      </c>
      <c r="T630" s="11">
        <f t="shared" si="58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0</v>
      </c>
      <c r="P631" s="7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11">
        <f t="shared" si="57"/>
        <v>42474.637824074074</v>
      </c>
      <c r="T631" s="11">
        <f t="shared" si="58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0</v>
      </c>
      <c r="P632" s="7">
        <f t="shared" si="54"/>
        <v>10</v>
      </c>
      <c r="Q632" t="str">
        <f t="shared" si="55"/>
        <v>technology</v>
      </c>
      <c r="R632" t="str">
        <f t="shared" si="56"/>
        <v>web</v>
      </c>
      <c r="S632" s="11">
        <f t="shared" si="57"/>
        <v>42223.619456018518</v>
      </c>
      <c r="T632" s="11">
        <f t="shared" si="58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</v>
      </c>
      <c r="P633" s="7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11">
        <f t="shared" si="57"/>
        <v>42489.772326388891</v>
      </c>
      <c r="T633" s="11">
        <f t="shared" si="58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7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11">
        <f t="shared" si="57"/>
        <v>42303.659317129626</v>
      </c>
      <c r="T634" s="11">
        <f t="shared" si="58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12</v>
      </c>
      <c r="P635" s="7">
        <f t="shared" si="54"/>
        <v>49.8</v>
      </c>
      <c r="Q635" t="str">
        <f t="shared" si="55"/>
        <v>technology</v>
      </c>
      <c r="R635" t="str">
        <f t="shared" si="56"/>
        <v>web</v>
      </c>
      <c r="S635" s="11">
        <f t="shared" si="57"/>
        <v>42507.29932870371</v>
      </c>
      <c r="T635" s="11">
        <f t="shared" si="58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0</v>
      </c>
      <c r="P636" s="7">
        <f t="shared" si="54"/>
        <v>1</v>
      </c>
      <c r="Q636" t="str">
        <f t="shared" si="55"/>
        <v>technology</v>
      </c>
      <c r="R636" t="str">
        <f t="shared" si="56"/>
        <v>web</v>
      </c>
      <c r="S636" s="11">
        <f t="shared" si="57"/>
        <v>42031.928576388891</v>
      </c>
      <c r="T636" s="11">
        <f t="shared" si="58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0</v>
      </c>
      <c r="P637" s="7">
        <f t="shared" si="54"/>
        <v>2</v>
      </c>
      <c r="Q637" t="str">
        <f t="shared" si="55"/>
        <v>technology</v>
      </c>
      <c r="R637" t="str">
        <f t="shared" si="56"/>
        <v>web</v>
      </c>
      <c r="S637" s="11">
        <f t="shared" si="57"/>
        <v>42076.092152777783</v>
      </c>
      <c r="T637" s="11">
        <f t="shared" si="58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0</v>
      </c>
      <c r="P638" s="7">
        <f t="shared" si="54"/>
        <v>4</v>
      </c>
      <c r="Q638" t="str">
        <f t="shared" si="55"/>
        <v>technology</v>
      </c>
      <c r="R638" t="str">
        <f t="shared" si="56"/>
        <v>web</v>
      </c>
      <c r="S638" s="11">
        <f t="shared" si="57"/>
        <v>42131.455439814818</v>
      </c>
      <c r="T638" s="11">
        <f t="shared" si="58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7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11">
        <f t="shared" si="57"/>
        <v>42762.962013888886</v>
      </c>
      <c r="T639" s="11">
        <f t="shared" si="58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0</v>
      </c>
      <c r="P640" s="7">
        <f t="shared" si="54"/>
        <v>3</v>
      </c>
      <c r="Q640" t="str">
        <f t="shared" si="55"/>
        <v>technology</v>
      </c>
      <c r="R640" t="str">
        <f t="shared" si="56"/>
        <v>web</v>
      </c>
      <c r="S640" s="11">
        <f t="shared" si="57"/>
        <v>42759.593310185184</v>
      </c>
      <c r="T640" s="11">
        <f t="shared" si="58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0</v>
      </c>
      <c r="P641" s="7">
        <f t="shared" si="54"/>
        <v>1</v>
      </c>
      <c r="Q641" t="str">
        <f t="shared" si="55"/>
        <v>technology</v>
      </c>
      <c r="R641" t="str">
        <f t="shared" si="56"/>
        <v>web</v>
      </c>
      <c r="S641" s="11">
        <f t="shared" si="57"/>
        <v>41865.583275462966</v>
      </c>
      <c r="T641" s="11">
        <f t="shared" si="58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144</v>
      </c>
      <c r="P642" s="7">
        <f t="shared" ref="P642:P705" si="60">($E642/$L642)</f>
        <v>50.5</v>
      </c>
      <c r="Q642" t="str">
        <f t="shared" ref="Q642:Q705" si="61">(LEFT($N642,SEARCH("/",$N642,1)-1))</f>
        <v>technology</v>
      </c>
      <c r="R642" t="str">
        <f t="shared" ref="R642:R705" si="62">RIGHT($N642,LEN($N642)-SEARCH("/",$N642))</f>
        <v>wearables</v>
      </c>
      <c r="S642" s="11">
        <f t="shared" ref="S642:S705" si="63">((($J642/60)/60)/24)+DATE(1970,1,1)</f>
        <v>42683.420312500006</v>
      </c>
      <c r="T642" s="11">
        <f t="shared" ref="T642:T705" si="64">((($I642/60)/60)/24)+DATE(1970,1,1)</f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5">ROUND(((E643/D643)*100),0)</f>
        <v>119</v>
      </c>
      <c r="P643" s="7">
        <f t="shared" si="60"/>
        <v>151.31746031746033</v>
      </c>
      <c r="Q643" t="str">
        <f t="shared" si="61"/>
        <v>technology</v>
      </c>
      <c r="R643" t="str">
        <f t="shared" si="62"/>
        <v>wearables</v>
      </c>
      <c r="S643" s="11">
        <f t="shared" si="63"/>
        <v>42199.57</v>
      </c>
      <c r="T643" s="11">
        <f t="shared" si="64"/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5"/>
        <v>1460</v>
      </c>
      <c r="P644" s="7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11">
        <f t="shared" si="63"/>
        <v>42199.651319444441</v>
      </c>
      <c r="T644" s="11">
        <f t="shared" si="64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106</v>
      </c>
      <c r="P645" s="7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11">
        <f t="shared" si="63"/>
        <v>42100.642071759255</v>
      </c>
      <c r="T645" s="11">
        <f t="shared" si="64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300</v>
      </c>
      <c r="P646" s="7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11">
        <f t="shared" si="63"/>
        <v>41898.665960648148</v>
      </c>
      <c r="T646" s="11">
        <f t="shared" si="64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279</v>
      </c>
      <c r="P647" s="7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11">
        <f t="shared" si="63"/>
        <v>42564.026319444441</v>
      </c>
      <c r="T647" s="11">
        <f t="shared" si="64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132</v>
      </c>
      <c r="P648" s="7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11">
        <f t="shared" si="63"/>
        <v>41832.852627314816</v>
      </c>
      <c r="T648" s="11">
        <f t="shared" si="64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107</v>
      </c>
      <c r="P649" s="7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11">
        <f t="shared" si="63"/>
        <v>42416.767928240741</v>
      </c>
      <c r="T649" s="11">
        <f t="shared" si="64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127</v>
      </c>
      <c r="P650" s="7">
        <f t="shared" si="60"/>
        <v>1644</v>
      </c>
      <c r="Q650" t="str">
        <f t="shared" si="61"/>
        <v>technology</v>
      </c>
      <c r="R650" t="str">
        <f t="shared" si="62"/>
        <v>wearables</v>
      </c>
      <c r="S650" s="11">
        <f t="shared" si="63"/>
        <v>41891.693379629629</v>
      </c>
      <c r="T650" s="11">
        <f t="shared" si="64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140</v>
      </c>
      <c r="P651" s="7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11">
        <f t="shared" si="63"/>
        <v>41877.912187499998</v>
      </c>
      <c r="T651" s="11">
        <f t="shared" si="64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112</v>
      </c>
      <c r="P652" s="7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11">
        <f t="shared" si="63"/>
        <v>41932.036851851852</v>
      </c>
      <c r="T652" s="11">
        <f t="shared" si="64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101</v>
      </c>
      <c r="P653" s="7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11">
        <f t="shared" si="63"/>
        <v>41956.017488425925</v>
      </c>
      <c r="T653" s="11">
        <f t="shared" si="64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100</v>
      </c>
      <c r="P654" s="7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11">
        <f t="shared" si="63"/>
        <v>42675.690393518518</v>
      </c>
      <c r="T654" s="11">
        <f t="shared" si="64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141</v>
      </c>
      <c r="P655" s="7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11">
        <f t="shared" si="63"/>
        <v>42199.618518518517</v>
      </c>
      <c r="T655" s="11">
        <f t="shared" si="64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267</v>
      </c>
      <c r="P656" s="7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11">
        <f t="shared" si="63"/>
        <v>42163.957326388889</v>
      </c>
      <c r="T656" s="11">
        <f t="shared" si="64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147</v>
      </c>
      <c r="P657" s="7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11">
        <f t="shared" si="63"/>
        <v>42045.957314814819</v>
      </c>
      <c r="T657" s="11">
        <f t="shared" si="64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214</v>
      </c>
      <c r="P658" s="7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11">
        <f t="shared" si="63"/>
        <v>42417.804618055554</v>
      </c>
      <c r="T658" s="11">
        <f t="shared" si="64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126</v>
      </c>
      <c r="P659" s="7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11">
        <f t="shared" si="63"/>
        <v>42331.84574074074</v>
      </c>
      <c r="T659" s="11">
        <f t="shared" si="64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104</v>
      </c>
      <c r="P660" s="7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11">
        <f t="shared" si="63"/>
        <v>42179.160752314812</v>
      </c>
      <c r="T660" s="11">
        <f t="shared" si="64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101</v>
      </c>
      <c r="P661" s="7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11">
        <f t="shared" si="63"/>
        <v>42209.593692129631</v>
      </c>
      <c r="T661" s="11">
        <f t="shared" si="64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</v>
      </c>
      <c r="P662" s="7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11">
        <f t="shared" si="63"/>
        <v>41922.741655092592</v>
      </c>
      <c r="T662" s="11">
        <f t="shared" si="64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1</v>
      </c>
      <c r="P663" s="7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11">
        <f t="shared" si="63"/>
        <v>42636.645358796297</v>
      </c>
      <c r="T663" s="11">
        <f t="shared" si="64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0</v>
      </c>
      <c r="P664" s="7">
        <f t="shared" si="60"/>
        <v>39</v>
      </c>
      <c r="Q664" t="str">
        <f t="shared" si="61"/>
        <v>technology</v>
      </c>
      <c r="R664" t="str">
        <f t="shared" si="62"/>
        <v>wearables</v>
      </c>
      <c r="S664" s="11">
        <f t="shared" si="63"/>
        <v>41990.438043981485</v>
      </c>
      <c r="T664" s="11">
        <f t="shared" si="64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0</v>
      </c>
      <c r="P665" s="7">
        <f t="shared" si="60"/>
        <v>100</v>
      </c>
      <c r="Q665" t="str">
        <f t="shared" si="61"/>
        <v>technology</v>
      </c>
      <c r="R665" t="str">
        <f t="shared" si="62"/>
        <v>wearables</v>
      </c>
      <c r="S665" s="11">
        <f t="shared" si="63"/>
        <v>42173.843240740738</v>
      </c>
      <c r="T665" s="11">
        <f t="shared" si="64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8</v>
      </c>
      <c r="P666" s="7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11">
        <f t="shared" si="63"/>
        <v>42077.666377314818</v>
      </c>
      <c r="T666" s="11">
        <f t="shared" si="64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19</v>
      </c>
      <c r="P667" s="7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11">
        <f t="shared" si="63"/>
        <v>42688.711354166662</v>
      </c>
      <c r="T667" s="11">
        <f t="shared" si="64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0</v>
      </c>
      <c r="P668" s="7">
        <f t="shared" si="60"/>
        <v>2</v>
      </c>
      <c r="Q668" t="str">
        <f t="shared" si="61"/>
        <v>technology</v>
      </c>
      <c r="R668" t="str">
        <f t="shared" si="62"/>
        <v>wearables</v>
      </c>
      <c r="S668" s="11">
        <f t="shared" si="63"/>
        <v>41838.832152777781</v>
      </c>
      <c r="T668" s="11">
        <f t="shared" si="64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10</v>
      </c>
      <c r="P669" s="7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11">
        <f t="shared" si="63"/>
        <v>42632.373414351852</v>
      </c>
      <c r="T669" s="11">
        <f t="shared" si="64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5</v>
      </c>
      <c r="P670" s="7">
        <f t="shared" si="60"/>
        <v>27.36</v>
      </c>
      <c r="Q670" t="str">
        <f t="shared" si="61"/>
        <v>technology</v>
      </c>
      <c r="R670" t="str">
        <f t="shared" si="62"/>
        <v>wearables</v>
      </c>
      <c r="S670" s="11">
        <f t="shared" si="63"/>
        <v>42090.831273148149</v>
      </c>
      <c r="T670" s="11">
        <f t="shared" si="64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22</v>
      </c>
      <c r="P671" s="7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11">
        <f t="shared" si="63"/>
        <v>42527.625671296293</v>
      </c>
      <c r="T671" s="11">
        <f t="shared" si="64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29</v>
      </c>
      <c r="P672" s="7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11">
        <f t="shared" si="63"/>
        <v>42506.709722222222</v>
      </c>
      <c r="T672" s="11">
        <f t="shared" si="64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39</v>
      </c>
      <c r="P673" s="7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11">
        <f t="shared" si="63"/>
        <v>41984.692731481482</v>
      </c>
      <c r="T673" s="11">
        <f t="shared" si="64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22</v>
      </c>
      <c r="P674" s="7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11">
        <f t="shared" si="63"/>
        <v>41974.219490740739</v>
      </c>
      <c r="T674" s="11">
        <f t="shared" si="64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0</v>
      </c>
      <c r="P675" s="7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11">
        <f t="shared" si="63"/>
        <v>41838.840474537035</v>
      </c>
      <c r="T675" s="11">
        <f t="shared" si="64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0</v>
      </c>
      <c r="P676" s="7">
        <f t="shared" si="60"/>
        <v>7.5</v>
      </c>
      <c r="Q676" t="str">
        <f t="shared" si="61"/>
        <v>technology</v>
      </c>
      <c r="R676" t="str">
        <f t="shared" si="62"/>
        <v>wearables</v>
      </c>
      <c r="S676" s="11">
        <f t="shared" si="63"/>
        <v>41803.116053240738</v>
      </c>
      <c r="T676" s="11">
        <f t="shared" si="64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15</v>
      </c>
      <c r="P677" s="7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11">
        <f t="shared" si="63"/>
        <v>41975.930601851855</v>
      </c>
      <c r="T677" s="11">
        <f t="shared" si="64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</v>
      </c>
      <c r="P678" s="7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11">
        <f t="shared" si="63"/>
        <v>42012.768298611118</v>
      </c>
      <c r="T678" s="11">
        <f t="shared" si="64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26</v>
      </c>
      <c r="P679" s="7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11">
        <f t="shared" si="63"/>
        <v>42504.403877314813</v>
      </c>
      <c r="T679" s="11">
        <f t="shared" si="64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4</v>
      </c>
      <c r="P680" s="7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11">
        <f t="shared" si="63"/>
        <v>42481.376597222217</v>
      </c>
      <c r="T680" s="11">
        <f t="shared" si="64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15</v>
      </c>
      <c r="P681" s="7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11">
        <f t="shared" si="63"/>
        <v>42556.695706018523</v>
      </c>
      <c r="T681" s="11">
        <f t="shared" si="64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26</v>
      </c>
      <c r="P682" s="7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11">
        <f t="shared" si="63"/>
        <v>41864.501516203702</v>
      </c>
      <c r="T682" s="11">
        <f t="shared" si="64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0</v>
      </c>
      <c r="P683" s="7">
        <f t="shared" si="60"/>
        <v>1</v>
      </c>
      <c r="Q683" t="str">
        <f t="shared" si="61"/>
        <v>technology</v>
      </c>
      <c r="R683" t="str">
        <f t="shared" si="62"/>
        <v>wearables</v>
      </c>
      <c r="S683" s="11">
        <f t="shared" si="63"/>
        <v>42639.805601851855</v>
      </c>
      <c r="T683" s="11">
        <f t="shared" si="64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0</v>
      </c>
      <c r="P684" s="7">
        <f t="shared" si="60"/>
        <v>13.25</v>
      </c>
      <c r="Q684" t="str">
        <f t="shared" si="61"/>
        <v>technology</v>
      </c>
      <c r="R684" t="str">
        <f t="shared" si="62"/>
        <v>wearables</v>
      </c>
      <c r="S684" s="11">
        <f t="shared" si="63"/>
        <v>42778.765300925923</v>
      </c>
      <c r="T684" s="11">
        <f t="shared" si="64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1</v>
      </c>
      <c r="P685" s="7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11">
        <f t="shared" si="63"/>
        <v>42634.900046296301</v>
      </c>
      <c r="T685" s="11">
        <f t="shared" si="64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</v>
      </c>
      <c r="P686" s="7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11">
        <f t="shared" si="63"/>
        <v>41809.473275462966</v>
      </c>
      <c r="T686" s="11">
        <f t="shared" si="64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28</v>
      </c>
      <c r="P687" s="7">
        <f t="shared" si="60"/>
        <v>55.3</v>
      </c>
      <c r="Q687" t="str">
        <f t="shared" si="61"/>
        <v>technology</v>
      </c>
      <c r="R687" t="str">
        <f t="shared" si="62"/>
        <v>wearables</v>
      </c>
      <c r="S687" s="11">
        <f t="shared" si="63"/>
        <v>41971.866574074069</v>
      </c>
      <c r="T687" s="11">
        <f t="shared" si="64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7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11">
        <f t="shared" si="63"/>
        <v>42189.673263888893</v>
      </c>
      <c r="T688" s="11">
        <f t="shared" si="64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4</v>
      </c>
      <c r="P689" s="7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11">
        <f t="shared" si="63"/>
        <v>42711.750613425931</v>
      </c>
      <c r="T689" s="11">
        <f t="shared" si="64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73</v>
      </c>
      <c r="P690" s="7">
        <f t="shared" si="60"/>
        <v>405.5</v>
      </c>
      <c r="Q690" t="str">
        <f t="shared" si="61"/>
        <v>technology</v>
      </c>
      <c r="R690" t="str">
        <f t="shared" si="62"/>
        <v>wearables</v>
      </c>
      <c r="S690" s="11">
        <f t="shared" si="63"/>
        <v>42262.104780092588</v>
      </c>
      <c r="T690" s="11">
        <f t="shared" si="64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58</v>
      </c>
      <c r="P691" s="7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11">
        <f t="shared" si="63"/>
        <v>42675.66778935185</v>
      </c>
      <c r="T691" s="11">
        <f t="shared" si="64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12</v>
      </c>
      <c r="P692" s="7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11">
        <f t="shared" si="63"/>
        <v>42579.634733796294</v>
      </c>
      <c r="T692" s="11">
        <f t="shared" si="64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1</v>
      </c>
      <c r="P693" s="7">
        <f t="shared" si="60"/>
        <v>26</v>
      </c>
      <c r="Q693" t="str">
        <f t="shared" si="61"/>
        <v>technology</v>
      </c>
      <c r="R693" t="str">
        <f t="shared" si="62"/>
        <v>wearables</v>
      </c>
      <c r="S693" s="11">
        <f t="shared" si="63"/>
        <v>42158.028310185182</v>
      </c>
      <c r="T693" s="11">
        <f t="shared" si="64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7</v>
      </c>
      <c r="P694" s="7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11">
        <f t="shared" si="63"/>
        <v>42696.37572916667</v>
      </c>
      <c r="T694" s="11">
        <f t="shared" si="64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35</v>
      </c>
      <c r="P695" s="7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11">
        <f t="shared" si="63"/>
        <v>42094.808182870373</v>
      </c>
      <c r="T695" s="11">
        <f t="shared" si="64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0</v>
      </c>
      <c r="P696" s="7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11">
        <f t="shared" si="63"/>
        <v>42737.663877314815</v>
      </c>
      <c r="T696" s="11">
        <f t="shared" si="64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</v>
      </c>
      <c r="P697" s="7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11">
        <f t="shared" si="63"/>
        <v>41913.521064814813</v>
      </c>
      <c r="T697" s="11">
        <f t="shared" si="64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0</v>
      </c>
      <c r="P698" s="7">
        <f t="shared" si="60"/>
        <v>1</v>
      </c>
      <c r="Q698" t="str">
        <f t="shared" si="61"/>
        <v>technology</v>
      </c>
      <c r="R698" t="str">
        <f t="shared" si="62"/>
        <v>wearables</v>
      </c>
      <c r="S698" s="11">
        <f t="shared" si="63"/>
        <v>41815.927106481482</v>
      </c>
      <c r="T698" s="11">
        <f t="shared" si="64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46</v>
      </c>
      <c r="P699" s="7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11">
        <f t="shared" si="63"/>
        <v>42388.523020833338</v>
      </c>
      <c r="T699" s="11">
        <f t="shared" si="64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15</v>
      </c>
      <c r="P700" s="7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11">
        <f t="shared" si="63"/>
        <v>41866.931076388886</v>
      </c>
      <c r="T700" s="11">
        <f t="shared" si="64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82</v>
      </c>
      <c r="P701" s="7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11">
        <f t="shared" si="63"/>
        <v>41563.485509259262</v>
      </c>
      <c r="T701" s="11">
        <f t="shared" si="64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3</v>
      </c>
      <c r="P702" s="7">
        <f t="shared" si="60"/>
        <v>13</v>
      </c>
      <c r="Q702" t="str">
        <f t="shared" si="61"/>
        <v>technology</v>
      </c>
      <c r="R702" t="str">
        <f t="shared" si="62"/>
        <v>wearables</v>
      </c>
      <c r="S702" s="11">
        <f t="shared" si="63"/>
        <v>42715.688437500001</v>
      </c>
      <c r="T702" s="11">
        <f t="shared" si="64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27</v>
      </c>
      <c r="P703" s="7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11">
        <f t="shared" si="63"/>
        <v>41813.662962962961</v>
      </c>
      <c r="T703" s="11">
        <f t="shared" si="64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31</v>
      </c>
      <c r="P704" s="7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11">
        <f t="shared" si="63"/>
        <v>42668.726701388892</v>
      </c>
      <c r="T704" s="11">
        <f t="shared" si="64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6</v>
      </c>
      <c r="P705" s="7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11">
        <f t="shared" si="63"/>
        <v>42711.950798611113</v>
      </c>
      <c r="T705" s="11">
        <f t="shared" si="64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1</v>
      </c>
      <c r="P706" s="7">
        <f t="shared" ref="P706:P769" si="66">($E706/$L706)</f>
        <v>120.25</v>
      </c>
      <c r="Q706" t="str">
        <f t="shared" ref="Q706:Q769" si="67">(LEFT($N706,SEARCH("/",$N706,1)-1))</f>
        <v>technology</v>
      </c>
      <c r="R706" t="str">
        <f t="shared" ref="R706:R769" si="68">RIGHT($N706,LEN($N706)-SEARCH("/",$N706))</f>
        <v>wearables</v>
      </c>
      <c r="S706" s="11">
        <f t="shared" ref="S706:S769" si="69">((($J706/60)/60)/24)+DATE(1970,1,1)</f>
        <v>42726.192916666667</v>
      </c>
      <c r="T706" s="11">
        <f t="shared" ref="T706:T769" si="70">((($I706/60)/60)/24)+DATE(1970,1,1)</f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1">ROUND(((E707/D707)*100),0)</f>
        <v>1</v>
      </c>
      <c r="P707" s="7">
        <f t="shared" si="66"/>
        <v>195.4</v>
      </c>
      <c r="Q707" t="str">
        <f t="shared" si="67"/>
        <v>technology</v>
      </c>
      <c r="R707" t="str">
        <f t="shared" si="68"/>
        <v>wearables</v>
      </c>
      <c r="S707" s="11">
        <f t="shared" si="69"/>
        <v>42726.491643518515</v>
      </c>
      <c r="T707" s="11">
        <f t="shared" si="70"/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1"/>
        <v>0</v>
      </c>
      <c r="P708" s="7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11">
        <f t="shared" si="69"/>
        <v>42676.995173611111</v>
      </c>
      <c r="T708" s="11">
        <f t="shared" si="70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79</v>
      </c>
      <c r="P709" s="7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11">
        <f t="shared" si="69"/>
        <v>42696.663506944446</v>
      </c>
      <c r="T709" s="11">
        <f t="shared" si="70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22</v>
      </c>
      <c r="P710" s="7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11">
        <f t="shared" si="69"/>
        <v>41835.581018518518</v>
      </c>
      <c r="T710" s="11">
        <f t="shared" si="70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0</v>
      </c>
      <c r="P711" s="7">
        <f t="shared" si="66"/>
        <v>30.5</v>
      </c>
      <c r="Q711" t="str">
        <f t="shared" si="67"/>
        <v>technology</v>
      </c>
      <c r="R711" t="str">
        <f t="shared" si="68"/>
        <v>wearables</v>
      </c>
      <c r="S711" s="11">
        <f t="shared" si="69"/>
        <v>41948.041192129633</v>
      </c>
      <c r="T711" s="11">
        <f t="shared" si="70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7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11">
        <f t="shared" si="69"/>
        <v>41837.984976851854</v>
      </c>
      <c r="T712" s="11">
        <f t="shared" si="70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34</v>
      </c>
      <c r="P713" s="7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11">
        <f t="shared" si="69"/>
        <v>42678.459120370375</v>
      </c>
      <c r="T713" s="11">
        <f t="shared" si="70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0</v>
      </c>
      <c r="P714" s="7">
        <f t="shared" si="66"/>
        <v>26.25</v>
      </c>
      <c r="Q714" t="str">
        <f t="shared" si="67"/>
        <v>technology</v>
      </c>
      <c r="R714" t="str">
        <f t="shared" si="68"/>
        <v>wearables</v>
      </c>
      <c r="S714" s="11">
        <f t="shared" si="69"/>
        <v>42384.680925925932</v>
      </c>
      <c r="T714" s="11">
        <f t="shared" si="70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1</v>
      </c>
      <c r="P715" s="7">
        <f t="shared" si="66"/>
        <v>199</v>
      </c>
      <c r="Q715" t="str">
        <f t="shared" si="67"/>
        <v>technology</v>
      </c>
      <c r="R715" t="str">
        <f t="shared" si="68"/>
        <v>wearables</v>
      </c>
      <c r="S715" s="11">
        <f t="shared" si="69"/>
        <v>42496.529305555552</v>
      </c>
      <c r="T715" s="11">
        <f t="shared" si="70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15</v>
      </c>
      <c r="P716" s="7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11">
        <f t="shared" si="69"/>
        <v>42734.787986111114</v>
      </c>
      <c r="T716" s="11">
        <f t="shared" si="70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</v>
      </c>
      <c r="P717" s="7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11">
        <f t="shared" si="69"/>
        <v>42273.090740740736</v>
      </c>
      <c r="T717" s="11">
        <f t="shared" si="70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10</v>
      </c>
      <c r="P718" s="7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11">
        <f t="shared" si="69"/>
        <v>41940.658645833333</v>
      </c>
      <c r="T718" s="11">
        <f t="shared" si="70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0</v>
      </c>
      <c r="P719" s="7">
        <f t="shared" si="66"/>
        <v>76.25</v>
      </c>
      <c r="Q719" t="str">
        <f t="shared" si="67"/>
        <v>technology</v>
      </c>
      <c r="R719" t="str">
        <f t="shared" si="68"/>
        <v>wearables</v>
      </c>
      <c r="S719" s="11">
        <f t="shared" si="69"/>
        <v>41857.854189814818</v>
      </c>
      <c r="T719" s="11">
        <f t="shared" si="70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1</v>
      </c>
      <c r="P720" s="7">
        <f t="shared" si="66"/>
        <v>22.5</v>
      </c>
      <c r="Q720" t="str">
        <f t="shared" si="67"/>
        <v>technology</v>
      </c>
      <c r="R720" t="str">
        <f t="shared" si="68"/>
        <v>wearables</v>
      </c>
      <c r="S720" s="11">
        <f t="shared" si="69"/>
        <v>42752.845451388886</v>
      </c>
      <c r="T720" s="11">
        <f t="shared" si="70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</v>
      </c>
      <c r="P721" s="7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11">
        <f t="shared" si="69"/>
        <v>42409.040231481486</v>
      </c>
      <c r="T721" s="11">
        <f t="shared" si="70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144</v>
      </c>
      <c r="P722" s="7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11">
        <f t="shared" si="69"/>
        <v>40909.649201388893</v>
      </c>
      <c r="T722" s="11">
        <f t="shared" si="70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122</v>
      </c>
      <c r="P723" s="7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11">
        <f t="shared" si="69"/>
        <v>41807.571840277778</v>
      </c>
      <c r="T723" s="11">
        <f t="shared" si="70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132</v>
      </c>
      <c r="P724" s="7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11">
        <f t="shared" si="69"/>
        <v>40977.805300925924</v>
      </c>
      <c r="T724" s="11">
        <f t="shared" si="70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109</v>
      </c>
      <c r="P725" s="7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11">
        <f t="shared" si="69"/>
        <v>42184.816539351858</v>
      </c>
      <c r="T725" s="11">
        <f t="shared" si="70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105</v>
      </c>
      <c r="P726" s="7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11">
        <f t="shared" si="69"/>
        <v>40694.638460648144</v>
      </c>
      <c r="T726" s="11">
        <f t="shared" si="70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100</v>
      </c>
      <c r="P727" s="7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11">
        <f t="shared" si="69"/>
        <v>42321.626296296294</v>
      </c>
      <c r="T727" s="11">
        <f t="shared" si="70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101</v>
      </c>
      <c r="P728" s="7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11">
        <f t="shared" si="69"/>
        <v>41346.042673611111</v>
      </c>
      <c r="T728" s="11">
        <f t="shared" si="70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156</v>
      </c>
      <c r="P729" s="7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11">
        <f t="shared" si="69"/>
        <v>41247.020243055551</v>
      </c>
      <c r="T729" s="11">
        <f t="shared" si="70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106</v>
      </c>
      <c r="P730" s="7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11">
        <f t="shared" si="69"/>
        <v>40731.837465277778</v>
      </c>
      <c r="T730" s="11">
        <f t="shared" si="70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131</v>
      </c>
      <c r="P731" s="7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11">
        <f t="shared" si="69"/>
        <v>41111.185891203706</v>
      </c>
      <c r="T731" s="11">
        <f t="shared" si="70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132</v>
      </c>
      <c r="P732" s="7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11">
        <f t="shared" si="69"/>
        <v>40854.745266203703</v>
      </c>
      <c r="T732" s="11">
        <f t="shared" si="70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126</v>
      </c>
      <c r="P733" s="7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11">
        <f t="shared" si="69"/>
        <v>40879.795682870368</v>
      </c>
      <c r="T733" s="11">
        <f t="shared" si="70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160</v>
      </c>
      <c r="P734" s="7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11">
        <f t="shared" si="69"/>
        <v>41486.424317129626</v>
      </c>
      <c r="T734" s="11">
        <f t="shared" si="70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120</v>
      </c>
      <c r="P735" s="7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11">
        <f t="shared" si="69"/>
        <v>41598.420046296298</v>
      </c>
      <c r="T735" s="11">
        <f t="shared" si="70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126</v>
      </c>
      <c r="P736" s="7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11">
        <f t="shared" si="69"/>
        <v>42102.164583333331</v>
      </c>
      <c r="T736" s="11">
        <f t="shared" si="70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114</v>
      </c>
      <c r="P737" s="7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11">
        <f t="shared" si="69"/>
        <v>41946.029467592591</v>
      </c>
      <c r="T737" s="11">
        <f t="shared" si="70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315</v>
      </c>
      <c r="P738" s="7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11">
        <f t="shared" si="69"/>
        <v>41579.734259259261</v>
      </c>
      <c r="T738" s="11">
        <f t="shared" si="70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122</v>
      </c>
      <c r="P739" s="7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11">
        <f t="shared" si="69"/>
        <v>41667.275312500002</v>
      </c>
      <c r="T739" s="11">
        <f t="shared" si="70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107</v>
      </c>
      <c r="P740" s="7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11">
        <f t="shared" si="69"/>
        <v>41943.604097222218</v>
      </c>
      <c r="T740" s="11">
        <f t="shared" si="70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158</v>
      </c>
      <c r="P741" s="7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11">
        <f t="shared" si="69"/>
        <v>41829.502650462964</v>
      </c>
      <c r="T741" s="11">
        <f t="shared" si="70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107</v>
      </c>
      <c r="P742" s="7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11">
        <f t="shared" si="69"/>
        <v>42162.146782407406</v>
      </c>
      <c r="T742" s="11">
        <f t="shared" si="70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102</v>
      </c>
      <c r="P743" s="7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11">
        <f t="shared" si="69"/>
        <v>41401.648217592592</v>
      </c>
      <c r="T743" s="11">
        <f t="shared" si="70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111</v>
      </c>
      <c r="P744" s="7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11">
        <f t="shared" si="69"/>
        <v>41689.917962962965</v>
      </c>
      <c r="T744" s="11">
        <f t="shared" si="70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148</v>
      </c>
      <c r="P745" s="7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11">
        <f t="shared" si="69"/>
        <v>40990.709317129629</v>
      </c>
      <c r="T745" s="11">
        <f t="shared" si="70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102</v>
      </c>
      <c r="P746" s="7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11">
        <f t="shared" si="69"/>
        <v>41226.95721064815</v>
      </c>
      <c r="T746" s="11">
        <f t="shared" si="70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179</v>
      </c>
      <c r="P747" s="7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11">
        <f t="shared" si="69"/>
        <v>41367.572280092594</v>
      </c>
      <c r="T747" s="11">
        <f t="shared" si="70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111</v>
      </c>
      <c r="P748" s="7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11">
        <f t="shared" si="69"/>
        <v>41157.042928240742</v>
      </c>
      <c r="T748" s="11">
        <f t="shared" si="70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100</v>
      </c>
      <c r="P749" s="7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11">
        <f t="shared" si="69"/>
        <v>41988.548831018517</v>
      </c>
      <c r="T749" s="11">
        <f t="shared" si="70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100</v>
      </c>
      <c r="P750" s="7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11">
        <f t="shared" si="69"/>
        <v>41831.846828703703</v>
      </c>
      <c r="T750" s="11">
        <f t="shared" si="70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106</v>
      </c>
      <c r="P751" s="7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11">
        <f t="shared" si="69"/>
        <v>42733.94131944445</v>
      </c>
      <c r="T751" s="11">
        <f t="shared" si="70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103</v>
      </c>
      <c r="P752" s="7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11">
        <f t="shared" si="69"/>
        <v>41299.878148148149</v>
      </c>
      <c r="T752" s="11">
        <f t="shared" si="70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119</v>
      </c>
      <c r="P753" s="7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11">
        <f t="shared" si="69"/>
        <v>40713.630497685182</v>
      </c>
      <c r="T753" s="11">
        <f t="shared" si="70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112</v>
      </c>
      <c r="P754" s="7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11">
        <f t="shared" si="69"/>
        <v>42639.421493055561</v>
      </c>
      <c r="T754" s="11">
        <f t="shared" si="70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128</v>
      </c>
      <c r="P755" s="7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11">
        <f t="shared" si="69"/>
        <v>42019.590173611112</v>
      </c>
      <c r="T755" s="11">
        <f t="shared" si="70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104</v>
      </c>
      <c r="P756" s="7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11">
        <f t="shared" si="69"/>
        <v>41249.749085648145</v>
      </c>
      <c r="T756" s="11">
        <f t="shared" si="70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102</v>
      </c>
      <c r="P757" s="7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11">
        <f t="shared" si="69"/>
        <v>41383.605057870373</v>
      </c>
      <c r="T757" s="11">
        <f t="shared" si="70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118</v>
      </c>
      <c r="P758" s="7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11">
        <f t="shared" si="69"/>
        <v>40590.766886574071</v>
      </c>
      <c r="T758" s="11">
        <f t="shared" si="70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238</v>
      </c>
      <c r="P759" s="7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11">
        <f t="shared" si="69"/>
        <v>41235.054560185185</v>
      </c>
      <c r="T759" s="11">
        <f t="shared" si="70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102</v>
      </c>
      <c r="P760" s="7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11">
        <f t="shared" si="69"/>
        <v>40429.836435185185</v>
      </c>
      <c r="T760" s="11">
        <f t="shared" si="70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102</v>
      </c>
      <c r="P761" s="7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11">
        <f t="shared" si="69"/>
        <v>41789.330312500002</v>
      </c>
      <c r="T761" s="11">
        <f t="shared" si="70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7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11">
        <f t="shared" si="69"/>
        <v>42670.764039351852</v>
      </c>
      <c r="T762" s="11">
        <f t="shared" si="70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5</v>
      </c>
      <c r="P763" s="7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11">
        <f t="shared" si="69"/>
        <v>41642.751458333332</v>
      </c>
      <c r="T763" s="11">
        <f t="shared" si="70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7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11">
        <f t="shared" si="69"/>
        <v>42690.858449074076</v>
      </c>
      <c r="T764" s="11">
        <f t="shared" si="70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0</v>
      </c>
      <c r="P765" s="7">
        <f t="shared" si="66"/>
        <v>5</v>
      </c>
      <c r="Q765" t="str">
        <f t="shared" si="67"/>
        <v>publishing</v>
      </c>
      <c r="R765" t="str">
        <f t="shared" si="68"/>
        <v>fiction</v>
      </c>
      <c r="S765" s="11">
        <f t="shared" si="69"/>
        <v>41471.446851851848</v>
      </c>
      <c r="T765" s="11">
        <f t="shared" si="70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7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11">
        <f t="shared" si="69"/>
        <v>42227.173159722224</v>
      </c>
      <c r="T766" s="11">
        <f t="shared" si="70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36</v>
      </c>
      <c r="P767" s="7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11">
        <f t="shared" si="69"/>
        <v>41901.542638888888</v>
      </c>
      <c r="T767" s="11">
        <f t="shared" si="70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7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11">
        <f t="shared" si="69"/>
        <v>42021.783368055556</v>
      </c>
      <c r="T768" s="11">
        <f t="shared" si="70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4</v>
      </c>
      <c r="P769" s="7">
        <f t="shared" si="66"/>
        <v>59</v>
      </c>
      <c r="Q769" t="str">
        <f t="shared" si="67"/>
        <v>publishing</v>
      </c>
      <c r="R769" t="str">
        <f t="shared" si="68"/>
        <v>fiction</v>
      </c>
      <c r="S769" s="11">
        <f t="shared" si="69"/>
        <v>42115.143634259264</v>
      </c>
      <c r="T769" s="11">
        <f t="shared" si="70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7" t="e">
        <f t="shared" ref="P770:P833" si="72">($E770/$L770)</f>
        <v>#DIV/0!</v>
      </c>
      <c r="Q770" t="str">
        <f t="shared" ref="Q770:Q833" si="73">(LEFT($N770,SEARCH("/",$N770,1)-1))</f>
        <v>publishing</v>
      </c>
      <c r="R770" t="str">
        <f t="shared" ref="R770:R833" si="74">RIGHT($N770,LEN($N770)-SEARCH("/",$N770))</f>
        <v>fiction</v>
      </c>
      <c r="S770" s="11">
        <f t="shared" ref="S770:S833" si="75">((($J770/60)/60)/24)+DATE(1970,1,1)</f>
        <v>41594.207060185188</v>
      </c>
      <c r="T770" s="11">
        <f t="shared" ref="T770:T833" si="76">((($I770/60)/60)/24)+DATE(1970,1,1)</f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7">ROUND(((E771/D771)*100),0)</f>
        <v>41</v>
      </c>
      <c r="P771" s="7">
        <f t="shared" si="72"/>
        <v>31.846153846153847</v>
      </c>
      <c r="Q771" t="str">
        <f t="shared" si="73"/>
        <v>publishing</v>
      </c>
      <c r="R771" t="str">
        <f t="shared" si="74"/>
        <v>fiction</v>
      </c>
      <c r="S771" s="11">
        <f t="shared" si="75"/>
        <v>41604.996458333335</v>
      </c>
      <c r="T771" s="11">
        <f t="shared" si="76"/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7"/>
        <v>0</v>
      </c>
      <c r="P772" s="7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11">
        <f t="shared" si="75"/>
        <v>41289.999641203707</v>
      </c>
      <c r="T772" s="11">
        <f t="shared" si="76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7"/>
        <v>0</v>
      </c>
      <c r="P773" s="7">
        <f t="shared" si="72"/>
        <v>10</v>
      </c>
      <c r="Q773" t="str">
        <f t="shared" si="73"/>
        <v>publishing</v>
      </c>
      <c r="R773" t="str">
        <f t="shared" si="74"/>
        <v>fiction</v>
      </c>
      <c r="S773" s="11">
        <f t="shared" si="75"/>
        <v>42349.824097222227</v>
      </c>
      <c r="T773" s="11">
        <f t="shared" si="76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</v>
      </c>
      <c r="P774" s="7">
        <f t="shared" si="72"/>
        <v>50</v>
      </c>
      <c r="Q774" t="str">
        <f t="shared" si="73"/>
        <v>publishing</v>
      </c>
      <c r="R774" t="str">
        <f t="shared" si="74"/>
        <v>fiction</v>
      </c>
      <c r="S774" s="11">
        <f t="shared" si="75"/>
        <v>40068.056932870371</v>
      </c>
      <c r="T774" s="11">
        <f t="shared" si="76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1</v>
      </c>
      <c r="P775" s="7">
        <f t="shared" si="72"/>
        <v>16</v>
      </c>
      <c r="Q775" t="str">
        <f t="shared" si="73"/>
        <v>publishing</v>
      </c>
      <c r="R775" t="str">
        <f t="shared" si="74"/>
        <v>fiction</v>
      </c>
      <c r="S775" s="11">
        <f t="shared" si="75"/>
        <v>42100.735937499994</v>
      </c>
      <c r="T775" s="11">
        <f t="shared" si="76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70</v>
      </c>
      <c r="P776" s="7">
        <f t="shared" si="72"/>
        <v>39</v>
      </c>
      <c r="Q776" t="str">
        <f t="shared" si="73"/>
        <v>publishing</v>
      </c>
      <c r="R776" t="str">
        <f t="shared" si="74"/>
        <v>fiction</v>
      </c>
      <c r="S776" s="11">
        <f t="shared" si="75"/>
        <v>41663.780300925922</v>
      </c>
      <c r="T776" s="11">
        <f t="shared" si="76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2</v>
      </c>
      <c r="P777" s="7">
        <f t="shared" si="72"/>
        <v>34</v>
      </c>
      <c r="Q777" t="str">
        <f t="shared" si="73"/>
        <v>publishing</v>
      </c>
      <c r="R777" t="str">
        <f t="shared" si="74"/>
        <v>fiction</v>
      </c>
      <c r="S777" s="11">
        <f t="shared" si="75"/>
        <v>40863.060127314813</v>
      </c>
      <c r="T777" s="11">
        <f t="shared" si="76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51</v>
      </c>
      <c r="P778" s="7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11">
        <f t="shared" si="75"/>
        <v>42250.685706018514</v>
      </c>
      <c r="T778" s="11">
        <f t="shared" si="76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1</v>
      </c>
      <c r="P779" s="7">
        <f t="shared" si="72"/>
        <v>7</v>
      </c>
      <c r="Q779" t="str">
        <f t="shared" si="73"/>
        <v>publishing</v>
      </c>
      <c r="R779" t="str">
        <f t="shared" si="74"/>
        <v>fiction</v>
      </c>
      <c r="S779" s="11">
        <f t="shared" si="75"/>
        <v>41456.981215277774</v>
      </c>
      <c r="T779" s="11">
        <f t="shared" si="76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0</v>
      </c>
      <c r="P780" s="7">
        <f t="shared" si="72"/>
        <v>2</v>
      </c>
      <c r="Q780" t="str">
        <f t="shared" si="73"/>
        <v>publishing</v>
      </c>
      <c r="R780" t="str">
        <f t="shared" si="74"/>
        <v>fiction</v>
      </c>
      <c r="S780" s="11">
        <f t="shared" si="75"/>
        <v>41729.702314814815</v>
      </c>
      <c r="T780" s="11">
        <f t="shared" si="76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3</v>
      </c>
      <c r="P781" s="7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11">
        <f t="shared" si="75"/>
        <v>40436.68408564815</v>
      </c>
      <c r="T781" s="11">
        <f t="shared" si="76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104</v>
      </c>
      <c r="P782" s="7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11">
        <f t="shared" si="75"/>
        <v>40636.673900462964</v>
      </c>
      <c r="T782" s="11">
        <f t="shared" si="76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133</v>
      </c>
      <c r="P783" s="7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11">
        <f t="shared" si="75"/>
        <v>41403.000856481485</v>
      </c>
      <c r="T783" s="11">
        <f t="shared" si="76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100</v>
      </c>
      <c r="P784" s="7">
        <f t="shared" si="72"/>
        <v>50</v>
      </c>
      <c r="Q784" t="str">
        <f t="shared" si="73"/>
        <v>music</v>
      </c>
      <c r="R784" t="str">
        <f t="shared" si="74"/>
        <v>rock</v>
      </c>
      <c r="S784" s="11">
        <f t="shared" si="75"/>
        <v>41116.758125</v>
      </c>
      <c r="T784" s="11">
        <f t="shared" si="76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148</v>
      </c>
      <c r="P785" s="7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11">
        <f t="shared" si="75"/>
        <v>40987.773715277777</v>
      </c>
      <c r="T785" s="11">
        <f t="shared" si="76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103</v>
      </c>
      <c r="P786" s="7">
        <f t="shared" si="72"/>
        <v>102.5</v>
      </c>
      <c r="Q786" t="str">
        <f t="shared" si="73"/>
        <v>music</v>
      </c>
      <c r="R786" t="str">
        <f t="shared" si="74"/>
        <v>rock</v>
      </c>
      <c r="S786" s="11">
        <f t="shared" si="75"/>
        <v>41675.149525462963</v>
      </c>
      <c r="T786" s="11">
        <f t="shared" si="76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181</v>
      </c>
      <c r="P787" s="7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11">
        <f t="shared" si="75"/>
        <v>41303.593923611108</v>
      </c>
      <c r="T787" s="11">
        <f t="shared" si="76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143</v>
      </c>
      <c r="P788" s="7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11">
        <f t="shared" si="75"/>
        <v>40983.055949074071</v>
      </c>
      <c r="T788" s="11">
        <f t="shared" si="76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114</v>
      </c>
      <c r="P789" s="7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11">
        <f t="shared" si="75"/>
        <v>41549.627615740741</v>
      </c>
      <c r="T789" s="11">
        <f t="shared" si="76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204</v>
      </c>
      <c r="P790" s="7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11">
        <f t="shared" si="75"/>
        <v>41059.006805555553</v>
      </c>
      <c r="T790" s="11">
        <f t="shared" si="76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109</v>
      </c>
      <c r="P791" s="7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11">
        <f t="shared" si="75"/>
        <v>41277.186111111114</v>
      </c>
      <c r="T791" s="11">
        <f t="shared" si="76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144</v>
      </c>
      <c r="P792" s="7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11">
        <f t="shared" si="75"/>
        <v>41276.047905092593</v>
      </c>
      <c r="T792" s="11">
        <f t="shared" si="76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104</v>
      </c>
      <c r="P793" s="7">
        <f t="shared" si="72"/>
        <v>60.859375</v>
      </c>
      <c r="Q793" t="str">
        <f t="shared" si="73"/>
        <v>music</v>
      </c>
      <c r="R793" t="str">
        <f t="shared" si="74"/>
        <v>rock</v>
      </c>
      <c r="S793" s="11">
        <f t="shared" si="75"/>
        <v>41557.780624999999</v>
      </c>
      <c r="T793" s="11">
        <f t="shared" si="76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100</v>
      </c>
      <c r="P794" s="7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11">
        <f t="shared" si="75"/>
        <v>41555.873645833337</v>
      </c>
      <c r="T794" s="11">
        <f t="shared" si="76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103</v>
      </c>
      <c r="P795" s="7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11">
        <f t="shared" si="75"/>
        <v>41442.741249999999</v>
      </c>
      <c r="T795" s="11">
        <f t="shared" si="76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105</v>
      </c>
      <c r="P796" s="7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11">
        <f t="shared" si="75"/>
        <v>40736.115011574075</v>
      </c>
      <c r="T796" s="11">
        <f t="shared" si="76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112</v>
      </c>
      <c r="P797" s="7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11">
        <f t="shared" si="75"/>
        <v>40963.613032407404</v>
      </c>
      <c r="T797" s="11">
        <f t="shared" si="76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101</v>
      </c>
      <c r="P798" s="7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11">
        <f t="shared" si="75"/>
        <v>41502.882928240739</v>
      </c>
      <c r="T798" s="11">
        <f t="shared" si="76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108</v>
      </c>
      <c r="P799" s="7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11">
        <f t="shared" si="75"/>
        <v>40996.994074074071</v>
      </c>
      <c r="T799" s="11">
        <f t="shared" si="76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115</v>
      </c>
      <c r="P800" s="7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11">
        <f t="shared" si="75"/>
        <v>41882.590127314819</v>
      </c>
      <c r="T800" s="11">
        <f t="shared" si="76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100</v>
      </c>
      <c r="P801" s="7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11">
        <f t="shared" si="75"/>
        <v>40996.667199074072</v>
      </c>
      <c r="T801" s="11">
        <f t="shared" si="76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152</v>
      </c>
      <c r="P802" s="7">
        <f t="shared" si="72"/>
        <v>40.75</v>
      </c>
      <c r="Q802" t="str">
        <f t="shared" si="73"/>
        <v>music</v>
      </c>
      <c r="R802" t="str">
        <f t="shared" si="74"/>
        <v>rock</v>
      </c>
      <c r="S802" s="11">
        <f t="shared" si="75"/>
        <v>41863.433495370373</v>
      </c>
      <c r="T802" s="11">
        <f t="shared" si="76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112</v>
      </c>
      <c r="P803" s="7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11">
        <f t="shared" si="75"/>
        <v>40695.795370370368</v>
      </c>
      <c r="T803" s="11">
        <f t="shared" si="76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101</v>
      </c>
      <c r="P804" s="7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11">
        <f t="shared" si="75"/>
        <v>41123.022268518522</v>
      </c>
      <c r="T804" s="11">
        <f t="shared" si="76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123</v>
      </c>
      <c r="P805" s="7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11">
        <f t="shared" si="75"/>
        <v>40665.949976851851</v>
      </c>
      <c r="T805" s="11">
        <f t="shared" si="76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100</v>
      </c>
      <c r="P806" s="7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11">
        <f t="shared" si="75"/>
        <v>40730.105625000004</v>
      </c>
      <c r="T806" s="11">
        <f t="shared" si="76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105</v>
      </c>
      <c r="P807" s="7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11">
        <f t="shared" si="75"/>
        <v>40690.823055555556</v>
      </c>
      <c r="T807" s="11">
        <f t="shared" si="76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104</v>
      </c>
      <c r="P808" s="7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11">
        <f t="shared" si="75"/>
        <v>40763.691423611112</v>
      </c>
      <c r="T808" s="11">
        <f t="shared" si="76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105</v>
      </c>
      <c r="P809" s="7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11">
        <f t="shared" si="75"/>
        <v>42759.628599537042</v>
      </c>
      <c r="T809" s="11">
        <f t="shared" si="76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100</v>
      </c>
      <c r="P810" s="7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11">
        <f t="shared" si="75"/>
        <v>41962.100532407407</v>
      </c>
      <c r="T810" s="11">
        <f t="shared" si="76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104</v>
      </c>
      <c r="P811" s="7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11">
        <f t="shared" si="75"/>
        <v>41628.833680555559</v>
      </c>
      <c r="T811" s="11">
        <f t="shared" si="76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105</v>
      </c>
      <c r="P812" s="7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11">
        <f t="shared" si="75"/>
        <v>41123.056273148148</v>
      </c>
      <c r="T812" s="11">
        <f t="shared" si="76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104</v>
      </c>
      <c r="P813" s="7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11">
        <f t="shared" si="75"/>
        <v>41443.643541666665</v>
      </c>
      <c r="T813" s="11">
        <f t="shared" si="76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152</v>
      </c>
      <c r="P814" s="7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11">
        <f t="shared" si="75"/>
        <v>41282.017962962964</v>
      </c>
      <c r="T814" s="11">
        <f t="shared" si="76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160</v>
      </c>
      <c r="P815" s="7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11">
        <f t="shared" si="75"/>
        <v>41080.960243055553</v>
      </c>
      <c r="T815" s="11">
        <f t="shared" si="76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127</v>
      </c>
      <c r="P816" s="7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11">
        <f t="shared" si="75"/>
        <v>40679.743067129632</v>
      </c>
      <c r="T816" s="11">
        <f t="shared" si="76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107</v>
      </c>
      <c r="P817" s="7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11">
        <f t="shared" si="75"/>
        <v>41914.917858796296</v>
      </c>
      <c r="T817" s="11">
        <f t="shared" si="76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115</v>
      </c>
      <c r="P818" s="7">
        <f t="shared" si="72"/>
        <v>39.31</v>
      </c>
      <c r="Q818" t="str">
        <f t="shared" si="73"/>
        <v>music</v>
      </c>
      <c r="R818" t="str">
        <f t="shared" si="74"/>
        <v>rock</v>
      </c>
      <c r="S818" s="11">
        <f t="shared" si="75"/>
        <v>41341.870868055557</v>
      </c>
      <c r="T818" s="11">
        <f t="shared" si="76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137</v>
      </c>
      <c r="P819" s="7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11">
        <f t="shared" si="75"/>
        <v>40925.599664351852</v>
      </c>
      <c r="T819" s="11">
        <f t="shared" si="76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156</v>
      </c>
      <c r="P820" s="7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11">
        <f t="shared" si="75"/>
        <v>41120.882881944446</v>
      </c>
      <c r="T820" s="11">
        <f t="shared" si="76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109</v>
      </c>
      <c r="P821" s="7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11">
        <f t="shared" si="75"/>
        <v>41619.998310185183</v>
      </c>
      <c r="T821" s="11">
        <f t="shared" si="76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134</v>
      </c>
      <c r="P822" s="7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11">
        <f t="shared" si="75"/>
        <v>41768.841921296298</v>
      </c>
      <c r="T822" s="11">
        <f t="shared" si="76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100</v>
      </c>
      <c r="P823" s="7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11">
        <f t="shared" si="75"/>
        <v>42093.922048611115</v>
      </c>
      <c r="T823" s="11">
        <f t="shared" si="76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119</v>
      </c>
      <c r="P824" s="7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11">
        <f t="shared" si="75"/>
        <v>41157.947337962964</v>
      </c>
      <c r="T824" s="11">
        <f t="shared" si="76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180</v>
      </c>
      <c r="P825" s="7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11">
        <f t="shared" si="75"/>
        <v>42055.972824074073</v>
      </c>
      <c r="T825" s="11">
        <f t="shared" si="76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134</v>
      </c>
      <c r="P826" s="7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11">
        <f t="shared" si="75"/>
        <v>40250.242106481484</v>
      </c>
      <c r="T826" s="11">
        <f t="shared" si="76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100</v>
      </c>
      <c r="P827" s="7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11">
        <f t="shared" si="75"/>
        <v>41186.306527777779</v>
      </c>
      <c r="T827" s="11">
        <f t="shared" si="76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101</v>
      </c>
      <c r="P828" s="7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11">
        <f t="shared" si="75"/>
        <v>40973.038541666669</v>
      </c>
      <c r="T828" s="11">
        <f t="shared" si="76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103</v>
      </c>
      <c r="P829" s="7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11">
        <f t="shared" si="75"/>
        <v>40927.473460648151</v>
      </c>
      <c r="T829" s="11">
        <f t="shared" si="76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107</v>
      </c>
      <c r="P830" s="7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11">
        <f t="shared" si="75"/>
        <v>41073.050717592596</v>
      </c>
      <c r="T830" s="11">
        <f t="shared" si="76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104</v>
      </c>
      <c r="P831" s="7">
        <f t="shared" si="72"/>
        <v>32.5</v>
      </c>
      <c r="Q831" t="str">
        <f t="shared" si="73"/>
        <v>music</v>
      </c>
      <c r="R831" t="str">
        <f t="shared" si="74"/>
        <v>rock</v>
      </c>
      <c r="S831" s="11">
        <f t="shared" si="75"/>
        <v>42504.801388888889</v>
      </c>
      <c r="T831" s="11">
        <f t="shared" si="76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108</v>
      </c>
      <c r="P832" s="7">
        <f t="shared" si="72"/>
        <v>60.65625</v>
      </c>
      <c r="Q832" t="str">
        <f t="shared" si="73"/>
        <v>music</v>
      </c>
      <c r="R832" t="str">
        <f t="shared" si="74"/>
        <v>rock</v>
      </c>
      <c r="S832" s="11">
        <f t="shared" si="75"/>
        <v>41325.525752314818</v>
      </c>
      <c r="T832" s="11">
        <f t="shared" si="76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233</v>
      </c>
      <c r="P833" s="7">
        <f t="shared" si="72"/>
        <v>175</v>
      </c>
      <c r="Q833" t="str">
        <f t="shared" si="73"/>
        <v>music</v>
      </c>
      <c r="R833" t="str">
        <f t="shared" si="74"/>
        <v>rock</v>
      </c>
      <c r="S833" s="11">
        <f t="shared" si="75"/>
        <v>40996.646921296298</v>
      </c>
      <c r="T833" s="11">
        <f t="shared" si="76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101</v>
      </c>
      <c r="P834" s="7">
        <f t="shared" ref="P834:P897" si="78">($E834/$L834)</f>
        <v>97.993896103896105</v>
      </c>
      <c r="Q834" t="str">
        <f t="shared" ref="Q834:Q897" si="79">(LEFT($N834,SEARCH("/",$N834,1)-1))</f>
        <v>music</v>
      </c>
      <c r="R834" t="str">
        <f t="shared" ref="R834:R897" si="80">RIGHT($N834,LEN($N834)-SEARCH("/",$N834))</f>
        <v>rock</v>
      </c>
      <c r="S834" s="11">
        <f t="shared" ref="S834:S897" si="81">((($J834/60)/60)/24)+DATE(1970,1,1)</f>
        <v>40869.675173611111</v>
      </c>
      <c r="T834" s="11">
        <f t="shared" ref="T834:T897" si="82">((($I834/60)/60)/24)+DATE(1970,1,1)</f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3">ROUND(((E835/D835)*100),0)</f>
        <v>102</v>
      </c>
      <c r="P835" s="7">
        <f t="shared" si="78"/>
        <v>148.78048780487805</v>
      </c>
      <c r="Q835" t="str">
        <f t="shared" si="79"/>
        <v>music</v>
      </c>
      <c r="R835" t="str">
        <f t="shared" si="80"/>
        <v>rock</v>
      </c>
      <c r="S835" s="11">
        <f t="shared" si="81"/>
        <v>41718.878182870372</v>
      </c>
      <c r="T835" s="11">
        <f t="shared" si="82"/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3"/>
        <v>131</v>
      </c>
      <c r="P836" s="7">
        <f t="shared" si="78"/>
        <v>96.08</v>
      </c>
      <c r="Q836" t="str">
        <f t="shared" si="79"/>
        <v>music</v>
      </c>
      <c r="R836" t="str">
        <f t="shared" si="80"/>
        <v>rock</v>
      </c>
      <c r="S836" s="11">
        <f t="shared" si="81"/>
        <v>41422.822824074072</v>
      </c>
      <c r="T836" s="11">
        <f t="shared" si="82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3"/>
        <v>117</v>
      </c>
      <c r="P837" s="7">
        <f t="shared" si="78"/>
        <v>58.625</v>
      </c>
      <c r="Q837" t="str">
        <f t="shared" si="79"/>
        <v>music</v>
      </c>
      <c r="R837" t="str">
        <f t="shared" si="80"/>
        <v>rock</v>
      </c>
      <c r="S837" s="11">
        <f t="shared" si="81"/>
        <v>41005.45784722222</v>
      </c>
      <c r="T837" s="11">
        <f t="shared" si="82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101</v>
      </c>
      <c r="P838" s="7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11">
        <f t="shared" si="81"/>
        <v>41524.056921296295</v>
      </c>
      <c r="T838" s="11">
        <f t="shared" si="82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122</v>
      </c>
      <c r="P839" s="7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11">
        <f t="shared" si="81"/>
        <v>41730.998402777775</v>
      </c>
      <c r="T839" s="11">
        <f t="shared" si="82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145</v>
      </c>
      <c r="P840" s="7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11">
        <f t="shared" si="81"/>
        <v>40895.897974537038</v>
      </c>
      <c r="T840" s="11">
        <f t="shared" si="82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117</v>
      </c>
      <c r="P841" s="7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11">
        <f t="shared" si="81"/>
        <v>41144.763379629629</v>
      </c>
      <c r="T841" s="11">
        <f t="shared" si="82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120</v>
      </c>
      <c r="P842" s="7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11">
        <f t="shared" si="81"/>
        <v>42607.226701388892</v>
      </c>
      <c r="T842" s="11">
        <f t="shared" si="82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101</v>
      </c>
      <c r="P843" s="7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11">
        <f t="shared" si="81"/>
        <v>41923.838692129626</v>
      </c>
      <c r="T843" s="11">
        <f t="shared" si="82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104</v>
      </c>
      <c r="P844" s="7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11">
        <f t="shared" si="81"/>
        <v>41526.592395833337</v>
      </c>
      <c r="T844" s="11">
        <f t="shared" si="82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267</v>
      </c>
      <c r="P845" s="7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11">
        <f t="shared" si="81"/>
        <v>42695.257870370369</v>
      </c>
      <c r="T845" s="11">
        <f t="shared" si="82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194</v>
      </c>
      <c r="P846" s="7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11">
        <f t="shared" si="81"/>
        <v>41905.684629629628</v>
      </c>
      <c r="T846" s="11">
        <f t="shared" si="82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120</v>
      </c>
      <c r="P847" s="7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11">
        <f t="shared" si="81"/>
        <v>42578.205972222218</v>
      </c>
      <c r="T847" s="11">
        <f t="shared" si="82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122</v>
      </c>
      <c r="P848" s="7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11">
        <f t="shared" si="81"/>
        <v>41694.391840277778</v>
      </c>
      <c r="T848" s="11">
        <f t="shared" si="82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100</v>
      </c>
      <c r="P849" s="7">
        <f t="shared" si="78"/>
        <v>10</v>
      </c>
      <c r="Q849" t="str">
        <f t="shared" si="79"/>
        <v>music</v>
      </c>
      <c r="R849" t="str">
        <f t="shared" si="80"/>
        <v>metal</v>
      </c>
      <c r="S849" s="11">
        <f t="shared" si="81"/>
        <v>42165.79833333334</v>
      </c>
      <c r="T849" s="11">
        <f t="shared" si="82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100</v>
      </c>
      <c r="P850" s="7">
        <f t="shared" si="78"/>
        <v>18.75</v>
      </c>
      <c r="Q850" t="str">
        <f t="shared" si="79"/>
        <v>music</v>
      </c>
      <c r="R850" t="str">
        <f t="shared" si="80"/>
        <v>metal</v>
      </c>
      <c r="S850" s="11">
        <f t="shared" si="81"/>
        <v>42078.792048611111</v>
      </c>
      <c r="T850" s="11">
        <f t="shared" si="82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120</v>
      </c>
      <c r="P851" s="7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11">
        <f t="shared" si="81"/>
        <v>42051.148888888885</v>
      </c>
      <c r="T851" s="11">
        <f t="shared" si="82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155</v>
      </c>
      <c r="P852" s="7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11">
        <f t="shared" si="81"/>
        <v>42452.827743055561</v>
      </c>
      <c r="T852" s="11">
        <f t="shared" si="82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130</v>
      </c>
      <c r="P853" s="7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11">
        <f t="shared" si="81"/>
        <v>42522.880243055552</v>
      </c>
      <c r="T853" s="11">
        <f t="shared" si="82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105</v>
      </c>
      <c r="P854" s="7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11">
        <f t="shared" si="81"/>
        <v>42656.805497685185</v>
      </c>
      <c r="T854" s="11">
        <f t="shared" si="82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100</v>
      </c>
      <c r="P855" s="7">
        <f t="shared" si="78"/>
        <v>30</v>
      </c>
      <c r="Q855" t="str">
        <f t="shared" si="79"/>
        <v>music</v>
      </c>
      <c r="R855" t="str">
        <f t="shared" si="80"/>
        <v>metal</v>
      </c>
      <c r="S855" s="11">
        <f t="shared" si="81"/>
        <v>42021.832280092596</v>
      </c>
      <c r="T855" s="11">
        <f t="shared" si="82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118</v>
      </c>
      <c r="P856" s="7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11">
        <f t="shared" si="81"/>
        <v>42702.212337962963</v>
      </c>
      <c r="T856" s="11">
        <f t="shared" si="82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103</v>
      </c>
      <c r="P857" s="7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11">
        <f t="shared" si="81"/>
        <v>42545.125196759262</v>
      </c>
      <c r="T857" s="11">
        <f t="shared" si="82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218</v>
      </c>
      <c r="P858" s="7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11">
        <f t="shared" si="81"/>
        <v>42609.311990740738</v>
      </c>
      <c r="T858" s="11">
        <f t="shared" si="82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100</v>
      </c>
      <c r="P859" s="7">
        <f t="shared" si="78"/>
        <v>50</v>
      </c>
      <c r="Q859" t="str">
        <f t="shared" si="79"/>
        <v>music</v>
      </c>
      <c r="R859" t="str">
        <f t="shared" si="80"/>
        <v>metal</v>
      </c>
      <c r="S859" s="11">
        <f t="shared" si="81"/>
        <v>42291.581377314811</v>
      </c>
      <c r="T859" s="11">
        <f t="shared" si="82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144</v>
      </c>
      <c r="P860" s="7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11">
        <f t="shared" si="81"/>
        <v>42079.745578703703</v>
      </c>
      <c r="T860" s="11">
        <f t="shared" si="82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105</v>
      </c>
      <c r="P861" s="7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11">
        <f t="shared" si="81"/>
        <v>42128.820231481484</v>
      </c>
      <c r="T861" s="11">
        <f t="shared" si="82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18</v>
      </c>
      <c r="P862" s="7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11">
        <f t="shared" si="81"/>
        <v>41570.482789351852</v>
      </c>
      <c r="T862" s="11">
        <f t="shared" si="82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</v>
      </c>
      <c r="P863" s="7">
        <f t="shared" si="78"/>
        <v>50.5</v>
      </c>
      <c r="Q863" t="str">
        <f t="shared" si="79"/>
        <v>music</v>
      </c>
      <c r="R863" t="str">
        <f t="shared" si="80"/>
        <v>jazz</v>
      </c>
      <c r="S863" s="11">
        <f t="shared" si="81"/>
        <v>42599.965324074074</v>
      </c>
      <c r="T863" s="11">
        <f t="shared" si="82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0</v>
      </c>
      <c r="P864" s="7">
        <f t="shared" si="78"/>
        <v>42.5</v>
      </c>
      <c r="Q864" t="str">
        <f t="shared" si="79"/>
        <v>music</v>
      </c>
      <c r="R864" t="str">
        <f t="shared" si="80"/>
        <v>jazz</v>
      </c>
      <c r="S864" s="11">
        <f t="shared" si="81"/>
        <v>41559.5549537037</v>
      </c>
      <c r="T864" s="11">
        <f t="shared" si="82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5</v>
      </c>
      <c r="P865" s="7">
        <f t="shared" si="78"/>
        <v>18</v>
      </c>
      <c r="Q865" t="str">
        <f t="shared" si="79"/>
        <v>music</v>
      </c>
      <c r="R865" t="str">
        <f t="shared" si="80"/>
        <v>jazz</v>
      </c>
      <c r="S865" s="11">
        <f t="shared" si="81"/>
        <v>40921.117662037039</v>
      </c>
      <c r="T865" s="11">
        <f t="shared" si="82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42</v>
      </c>
      <c r="P866" s="7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11">
        <f t="shared" si="81"/>
        <v>41541.106921296298</v>
      </c>
      <c r="T866" s="11">
        <f t="shared" si="82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</v>
      </c>
      <c r="P867" s="7">
        <f t="shared" si="78"/>
        <v>22.5</v>
      </c>
      <c r="Q867" t="str">
        <f t="shared" si="79"/>
        <v>music</v>
      </c>
      <c r="R867" t="str">
        <f t="shared" si="80"/>
        <v>jazz</v>
      </c>
      <c r="S867" s="11">
        <f t="shared" si="81"/>
        <v>41230.77311342593</v>
      </c>
      <c r="T867" s="11">
        <f t="shared" si="82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18</v>
      </c>
      <c r="P868" s="7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11">
        <f t="shared" si="81"/>
        <v>42025.637939814813</v>
      </c>
      <c r="T868" s="11">
        <f t="shared" si="82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24</v>
      </c>
      <c r="P869" s="7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11">
        <f t="shared" si="81"/>
        <v>40088.105393518519</v>
      </c>
      <c r="T869" s="11">
        <f t="shared" si="82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0</v>
      </c>
      <c r="P870" s="7">
        <f t="shared" si="78"/>
        <v>50</v>
      </c>
      <c r="Q870" t="str">
        <f t="shared" si="79"/>
        <v>music</v>
      </c>
      <c r="R870" t="str">
        <f t="shared" si="80"/>
        <v>jazz</v>
      </c>
      <c r="S870" s="11">
        <f t="shared" si="81"/>
        <v>41616.027754629627</v>
      </c>
      <c r="T870" s="11">
        <f t="shared" si="82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12</v>
      </c>
      <c r="P871" s="7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11">
        <f t="shared" si="81"/>
        <v>41342.845567129632</v>
      </c>
      <c r="T871" s="11">
        <f t="shared" si="82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0</v>
      </c>
      <c r="P872" s="7">
        <f t="shared" si="78"/>
        <v>12.4</v>
      </c>
      <c r="Q872" t="str">
        <f t="shared" si="79"/>
        <v>music</v>
      </c>
      <c r="R872" t="str">
        <f t="shared" si="80"/>
        <v>jazz</v>
      </c>
      <c r="S872" s="11">
        <f t="shared" si="81"/>
        <v>41488.022256944445</v>
      </c>
      <c r="T872" s="11">
        <f t="shared" si="82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</v>
      </c>
      <c r="P873" s="7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11">
        <f t="shared" si="81"/>
        <v>41577.561284722222</v>
      </c>
      <c r="T873" s="11">
        <f t="shared" si="82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1</v>
      </c>
      <c r="P874" s="7">
        <f t="shared" si="78"/>
        <v>32.5</v>
      </c>
      <c r="Q874" t="str">
        <f t="shared" si="79"/>
        <v>music</v>
      </c>
      <c r="R874" t="str">
        <f t="shared" si="80"/>
        <v>jazz</v>
      </c>
      <c r="S874" s="11">
        <f t="shared" si="81"/>
        <v>40567.825543981482</v>
      </c>
      <c r="T874" s="11">
        <f t="shared" si="82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</v>
      </c>
      <c r="P875" s="7">
        <f t="shared" si="78"/>
        <v>9</v>
      </c>
      <c r="Q875" t="str">
        <f t="shared" si="79"/>
        <v>music</v>
      </c>
      <c r="R875" t="str">
        <f t="shared" si="80"/>
        <v>jazz</v>
      </c>
      <c r="S875" s="11">
        <f t="shared" si="81"/>
        <v>41184.167129629634</v>
      </c>
      <c r="T875" s="11">
        <f t="shared" si="82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24</v>
      </c>
      <c r="P876" s="7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11">
        <f t="shared" si="81"/>
        <v>41368.583726851852</v>
      </c>
      <c r="T876" s="11">
        <f t="shared" si="82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7" t="e">
        <f t="shared" si="78"/>
        <v>#DIV/0!</v>
      </c>
      <c r="Q877" t="str">
        <f t="shared" si="79"/>
        <v>music</v>
      </c>
      <c r="R877" t="str">
        <f t="shared" si="80"/>
        <v>jazz</v>
      </c>
      <c r="S877" s="11">
        <f t="shared" si="81"/>
        <v>42248.723738425921</v>
      </c>
      <c r="T877" s="11">
        <f t="shared" si="82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41</v>
      </c>
      <c r="P878" s="7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11">
        <f t="shared" si="81"/>
        <v>41276.496840277774</v>
      </c>
      <c r="T878" s="11">
        <f t="shared" si="82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68</v>
      </c>
      <c r="P879" s="7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11">
        <f t="shared" si="81"/>
        <v>41597.788888888892</v>
      </c>
      <c r="T879" s="11">
        <f t="shared" si="82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</v>
      </c>
      <c r="P880" s="7">
        <f t="shared" si="78"/>
        <v>32.5</v>
      </c>
      <c r="Q880" t="str">
        <f t="shared" si="79"/>
        <v>music</v>
      </c>
      <c r="R880" t="str">
        <f t="shared" si="80"/>
        <v>jazz</v>
      </c>
      <c r="S880" s="11">
        <f t="shared" si="81"/>
        <v>40505.232916666668</v>
      </c>
      <c r="T880" s="11">
        <f t="shared" si="82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31</v>
      </c>
      <c r="P881" s="7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11">
        <f t="shared" si="81"/>
        <v>41037.829918981479</v>
      </c>
      <c r="T881" s="11">
        <f t="shared" si="82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3</v>
      </c>
      <c r="P882" s="7">
        <f t="shared" si="78"/>
        <v>14.125</v>
      </c>
      <c r="Q882" t="str">
        <f t="shared" si="79"/>
        <v>music</v>
      </c>
      <c r="R882" t="str">
        <f t="shared" si="80"/>
        <v>indie rock</v>
      </c>
      <c r="S882" s="11">
        <f t="shared" si="81"/>
        <v>41179.32104166667</v>
      </c>
      <c r="T882" s="11">
        <f t="shared" si="82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1</v>
      </c>
      <c r="P883" s="7">
        <f t="shared" si="78"/>
        <v>30</v>
      </c>
      <c r="Q883" t="str">
        <f t="shared" si="79"/>
        <v>music</v>
      </c>
      <c r="R883" t="str">
        <f t="shared" si="80"/>
        <v>indie rock</v>
      </c>
      <c r="S883" s="11">
        <f t="shared" si="81"/>
        <v>40877.25099537037</v>
      </c>
      <c r="T883" s="11">
        <f t="shared" si="82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20</v>
      </c>
      <c r="P884" s="7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11">
        <f t="shared" si="81"/>
        <v>40759.860532407409</v>
      </c>
      <c r="T884" s="11">
        <f t="shared" si="82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40</v>
      </c>
      <c r="P885" s="7">
        <f t="shared" si="78"/>
        <v>83.375</v>
      </c>
      <c r="Q885" t="str">
        <f t="shared" si="79"/>
        <v>music</v>
      </c>
      <c r="R885" t="str">
        <f t="shared" si="80"/>
        <v>indie rock</v>
      </c>
      <c r="S885" s="11">
        <f t="shared" si="81"/>
        <v>42371.935590277775</v>
      </c>
      <c r="T885" s="11">
        <f t="shared" si="82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1</v>
      </c>
      <c r="P886" s="7">
        <f t="shared" si="78"/>
        <v>10</v>
      </c>
      <c r="Q886" t="str">
        <f t="shared" si="79"/>
        <v>music</v>
      </c>
      <c r="R886" t="str">
        <f t="shared" si="80"/>
        <v>indie rock</v>
      </c>
      <c r="S886" s="11">
        <f t="shared" si="81"/>
        <v>40981.802615740737</v>
      </c>
      <c r="T886" s="11">
        <f t="shared" si="82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75</v>
      </c>
      <c r="P887" s="7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11">
        <f t="shared" si="81"/>
        <v>42713.941099537042</v>
      </c>
      <c r="T887" s="11">
        <f t="shared" si="82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41</v>
      </c>
      <c r="P888" s="7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11">
        <f t="shared" si="81"/>
        <v>42603.870520833334</v>
      </c>
      <c r="T888" s="11">
        <f t="shared" si="82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7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11">
        <f t="shared" si="81"/>
        <v>41026.958969907406</v>
      </c>
      <c r="T889" s="11">
        <f t="shared" si="82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</v>
      </c>
      <c r="P890" s="7">
        <f t="shared" si="78"/>
        <v>18</v>
      </c>
      <c r="Q890" t="str">
        <f t="shared" si="79"/>
        <v>music</v>
      </c>
      <c r="R890" t="str">
        <f t="shared" si="80"/>
        <v>indie rock</v>
      </c>
      <c r="S890" s="11">
        <f t="shared" si="81"/>
        <v>40751.753298611111</v>
      </c>
      <c r="T890" s="11">
        <f t="shared" si="82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</v>
      </c>
      <c r="P891" s="7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11">
        <f t="shared" si="81"/>
        <v>41887.784062500003</v>
      </c>
      <c r="T891" s="11">
        <f t="shared" si="82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</v>
      </c>
      <c r="P892" s="7">
        <f t="shared" si="78"/>
        <v>31.25</v>
      </c>
      <c r="Q892" t="str">
        <f t="shared" si="79"/>
        <v>music</v>
      </c>
      <c r="R892" t="str">
        <f t="shared" si="80"/>
        <v>indie rock</v>
      </c>
      <c r="S892" s="11">
        <f t="shared" si="81"/>
        <v>41569.698831018519</v>
      </c>
      <c r="T892" s="11">
        <f t="shared" si="82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</v>
      </c>
      <c r="P893" s="7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11">
        <f t="shared" si="81"/>
        <v>41842.031597222223</v>
      </c>
      <c r="T893" s="11">
        <f t="shared" si="82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41</v>
      </c>
      <c r="P894" s="7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11">
        <f t="shared" si="81"/>
        <v>40304.20003472222</v>
      </c>
      <c r="T894" s="11">
        <f t="shared" si="82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10</v>
      </c>
      <c r="P895" s="7">
        <f t="shared" si="78"/>
        <v>40</v>
      </c>
      <c r="Q895" t="str">
        <f t="shared" si="79"/>
        <v>music</v>
      </c>
      <c r="R895" t="str">
        <f t="shared" si="80"/>
        <v>indie rock</v>
      </c>
      <c r="S895" s="11">
        <f t="shared" si="81"/>
        <v>42065.897719907407</v>
      </c>
      <c r="T895" s="11">
        <f t="shared" si="82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39</v>
      </c>
      <c r="P896" s="7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11">
        <f t="shared" si="81"/>
        <v>42496.981597222228</v>
      </c>
      <c r="T896" s="11">
        <f t="shared" si="82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</v>
      </c>
      <c r="P897" s="7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11">
        <f t="shared" si="81"/>
        <v>40431.127650462964</v>
      </c>
      <c r="T897" s="11">
        <f t="shared" si="82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40</v>
      </c>
      <c r="P898" s="7">
        <f t="shared" ref="P898:P961" si="84">($E898/$L898)</f>
        <v>44.444444444444443</v>
      </c>
      <c r="Q898" t="str">
        <f t="shared" ref="Q898:Q961" si="85">(LEFT($N898,SEARCH("/",$N898,1)-1))</f>
        <v>music</v>
      </c>
      <c r="R898" t="str">
        <f t="shared" ref="R898:R961" si="86">RIGHT($N898,LEN($N898)-SEARCH("/",$N898))</f>
        <v>indie rock</v>
      </c>
      <c r="S898" s="11">
        <f t="shared" ref="S898:S961" si="87">((($J898/60)/60)/24)+DATE(1970,1,1)</f>
        <v>42218.872986111113</v>
      </c>
      <c r="T898" s="11">
        <f t="shared" ref="T898:T961" si="88">((($I898/60)/60)/24)+DATE(1970,1,1)</f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9">ROUND(((E899/D899)*100),0)</f>
        <v>0</v>
      </c>
      <c r="P899" s="7" t="e">
        <f t="shared" si="84"/>
        <v>#DIV/0!</v>
      </c>
      <c r="Q899" t="str">
        <f t="shared" si="85"/>
        <v>music</v>
      </c>
      <c r="R899" t="str">
        <f t="shared" si="86"/>
        <v>indie rock</v>
      </c>
      <c r="S899" s="11">
        <f t="shared" si="87"/>
        <v>41211.688750000001</v>
      </c>
      <c r="T899" s="11">
        <f t="shared" si="88"/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9"/>
        <v>3</v>
      </c>
      <c r="P900" s="7">
        <f t="shared" si="84"/>
        <v>35</v>
      </c>
      <c r="Q900" t="str">
        <f t="shared" si="85"/>
        <v>music</v>
      </c>
      <c r="R900" t="str">
        <f t="shared" si="86"/>
        <v>indie rock</v>
      </c>
      <c r="S900" s="11">
        <f t="shared" si="87"/>
        <v>40878.758217592593</v>
      </c>
      <c r="T900" s="11">
        <f t="shared" si="88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9"/>
        <v>37</v>
      </c>
      <c r="P901" s="7">
        <f t="shared" si="84"/>
        <v>35</v>
      </c>
      <c r="Q901" t="str">
        <f t="shared" si="85"/>
        <v>music</v>
      </c>
      <c r="R901" t="str">
        <f t="shared" si="86"/>
        <v>indie rock</v>
      </c>
      <c r="S901" s="11">
        <f t="shared" si="87"/>
        <v>40646.099097222221</v>
      </c>
      <c r="T901" s="11">
        <f t="shared" si="88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0</v>
      </c>
      <c r="P902" s="7">
        <f t="shared" si="84"/>
        <v>10.5</v>
      </c>
      <c r="Q902" t="str">
        <f t="shared" si="85"/>
        <v>music</v>
      </c>
      <c r="R902" t="str">
        <f t="shared" si="86"/>
        <v>jazz</v>
      </c>
      <c r="S902" s="11">
        <f t="shared" si="87"/>
        <v>42429.84956018519</v>
      </c>
      <c r="T902" s="11">
        <f t="shared" si="88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7" t="e">
        <f t="shared" si="84"/>
        <v>#DIV/0!</v>
      </c>
      <c r="Q903" t="str">
        <f t="shared" si="85"/>
        <v>music</v>
      </c>
      <c r="R903" t="str">
        <f t="shared" si="86"/>
        <v>jazz</v>
      </c>
      <c r="S903" s="11">
        <f t="shared" si="87"/>
        <v>40291.81150462963</v>
      </c>
      <c r="T903" s="11">
        <f t="shared" si="88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0</v>
      </c>
      <c r="P904" s="7">
        <f t="shared" si="84"/>
        <v>30</v>
      </c>
      <c r="Q904" t="str">
        <f t="shared" si="85"/>
        <v>music</v>
      </c>
      <c r="R904" t="str">
        <f t="shared" si="86"/>
        <v>jazz</v>
      </c>
      <c r="S904" s="11">
        <f t="shared" si="87"/>
        <v>41829.965532407405</v>
      </c>
      <c r="T904" s="11">
        <f t="shared" si="88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</v>
      </c>
      <c r="P905" s="7">
        <f t="shared" si="84"/>
        <v>40</v>
      </c>
      <c r="Q905" t="str">
        <f t="shared" si="85"/>
        <v>music</v>
      </c>
      <c r="R905" t="str">
        <f t="shared" si="86"/>
        <v>jazz</v>
      </c>
      <c r="S905" s="11">
        <f t="shared" si="87"/>
        <v>41149.796064814815</v>
      </c>
      <c r="T905" s="11">
        <f t="shared" si="88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0</v>
      </c>
      <c r="P906" s="7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11">
        <f t="shared" si="87"/>
        <v>42342.080289351856</v>
      </c>
      <c r="T906" s="11">
        <f t="shared" si="88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</v>
      </c>
      <c r="P907" s="7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11">
        <f t="shared" si="87"/>
        <v>40507.239884259259</v>
      </c>
      <c r="T907" s="11">
        <f t="shared" si="88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7" t="e">
        <f t="shared" si="84"/>
        <v>#DIV/0!</v>
      </c>
      <c r="Q908" t="str">
        <f t="shared" si="85"/>
        <v>music</v>
      </c>
      <c r="R908" t="str">
        <f t="shared" si="86"/>
        <v>jazz</v>
      </c>
      <c r="S908" s="11">
        <f t="shared" si="87"/>
        <v>41681.189699074072</v>
      </c>
      <c r="T908" s="11">
        <f t="shared" si="88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7" t="e">
        <f t="shared" si="84"/>
        <v>#DIV/0!</v>
      </c>
      <c r="Q909" t="str">
        <f t="shared" si="85"/>
        <v>music</v>
      </c>
      <c r="R909" t="str">
        <f t="shared" si="86"/>
        <v>jazz</v>
      </c>
      <c r="S909" s="11">
        <f t="shared" si="87"/>
        <v>40767.192395833335</v>
      </c>
      <c r="T909" s="11">
        <f t="shared" si="88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7" t="e">
        <f t="shared" si="84"/>
        <v>#DIV/0!</v>
      </c>
      <c r="Q910" t="str">
        <f t="shared" si="85"/>
        <v>music</v>
      </c>
      <c r="R910" t="str">
        <f t="shared" si="86"/>
        <v>jazz</v>
      </c>
      <c r="S910" s="11">
        <f t="shared" si="87"/>
        <v>40340.801562499997</v>
      </c>
      <c r="T910" s="11">
        <f t="shared" si="88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</v>
      </c>
      <c r="P911" s="7">
        <f t="shared" si="84"/>
        <v>65</v>
      </c>
      <c r="Q911" t="str">
        <f t="shared" si="85"/>
        <v>music</v>
      </c>
      <c r="R911" t="str">
        <f t="shared" si="86"/>
        <v>jazz</v>
      </c>
      <c r="S911" s="11">
        <f t="shared" si="87"/>
        <v>41081.69027777778</v>
      </c>
      <c r="T911" s="11">
        <f t="shared" si="88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22</v>
      </c>
      <c r="P912" s="7">
        <f t="shared" si="84"/>
        <v>24.6</v>
      </c>
      <c r="Q912" t="str">
        <f t="shared" si="85"/>
        <v>music</v>
      </c>
      <c r="R912" t="str">
        <f t="shared" si="86"/>
        <v>jazz</v>
      </c>
      <c r="S912" s="11">
        <f t="shared" si="87"/>
        <v>42737.545358796298</v>
      </c>
      <c r="T912" s="11">
        <f t="shared" si="88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7" t="e">
        <f t="shared" si="84"/>
        <v>#DIV/0!</v>
      </c>
      <c r="Q913" t="str">
        <f t="shared" si="85"/>
        <v>music</v>
      </c>
      <c r="R913" t="str">
        <f t="shared" si="86"/>
        <v>jazz</v>
      </c>
      <c r="S913" s="11">
        <f t="shared" si="87"/>
        <v>41642.005150462966</v>
      </c>
      <c r="T913" s="11">
        <f t="shared" si="88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1</v>
      </c>
      <c r="P914" s="7">
        <f t="shared" si="84"/>
        <v>15</v>
      </c>
      <c r="Q914" t="str">
        <f t="shared" si="85"/>
        <v>music</v>
      </c>
      <c r="R914" t="str">
        <f t="shared" si="86"/>
        <v>jazz</v>
      </c>
      <c r="S914" s="11">
        <f t="shared" si="87"/>
        <v>41194.109340277777</v>
      </c>
      <c r="T914" s="11">
        <f t="shared" si="88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7</v>
      </c>
      <c r="P915" s="7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11">
        <f t="shared" si="87"/>
        <v>41004.139108796298</v>
      </c>
      <c r="T915" s="11">
        <f t="shared" si="88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7" t="e">
        <f t="shared" si="84"/>
        <v>#DIV/0!</v>
      </c>
      <c r="Q916" t="str">
        <f t="shared" si="85"/>
        <v>music</v>
      </c>
      <c r="R916" t="str">
        <f t="shared" si="86"/>
        <v>jazz</v>
      </c>
      <c r="S916" s="11">
        <f t="shared" si="87"/>
        <v>41116.763275462967</v>
      </c>
      <c r="T916" s="11">
        <f t="shared" si="88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6</v>
      </c>
      <c r="P917" s="7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11">
        <f t="shared" si="87"/>
        <v>40937.679560185185</v>
      </c>
      <c r="T917" s="11">
        <f t="shared" si="88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7" t="e">
        <f t="shared" si="84"/>
        <v>#DIV/0!</v>
      </c>
      <c r="Q918" t="str">
        <f t="shared" si="85"/>
        <v>music</v>
      </c>
      <c r="R918" t="str">
        <f t="shared" si="86"/>
        <v>jazz</v>
      </c>
      <c r="S918" s="11">
        <f t="shared" si="87"/>
        <v>40434.853402777779</v>
      </c>
      <c r="T918" s="11">
        <f t="shared" si="88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1</v>
      </c>
      <c r="P919" s="7">
        <f t="shared" si="84"/>
        <v>30</v>
      </c>
      <c r="Q919" t="str">
        <f t="shared" si="85"/>
        <v>music</v>
      </c>
      <c r="R919" t="str">
        <f t="shared" si="86"/>
        <v>jazz</v>
      </c>
      <c r="S919" s="11">
        <f t="shared" si="87"/>
        <v>41802.94363425926</v>
      </c>
      <c r="T919" s="11">
        <f t="shared" si="88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</v>
      </c>
      <c r="P920" s="7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11">
        <f t="shared" si="87"/>
        <v>41944.916215277779</v>
      </c>
      <c r="T920" s="11">
        <f t="shared" si="88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1</v>
      </c>
      <c r="P921" s="7">
        <f t="shared" si="84"/>
        <v>100</v>
      </c>
      <c r="Q921" t="str">
        <f t="shared" si="85"/>
        <v>music</v>
      </c>
      <c r="R921" t="str">
        <f t="shared" si="86"/>
        <v>jazz</v>
      </c>
      <c r="S921" s="11">
        <f t="shared" si="87"/>
        <v>41227.641724537039</v>
      </c>
      <c r="T921" s="11">
        <f t="shared" si="88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7" t="e">
        <f t="shared" si="84"/>
        <v>#DIV/0!</v>
      </c>
      <c r="Q922" t="str">
        <f t="shared" si="85"/>
        <v>music</v>
      </c>
      <c r="R922" t="str">
        <f t="shared" si="86"/>
        <v>jazz</v>
      </c>
      <c r="S922" s="11">
        <f t="shared" si="87"/>
        <v>41562.67155092593</v>
      </c>
      <c r="T922" s="11">
        <f t="shared" si="88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31</v>
      </c>
      <c r="P923" s="7">
        <f t="shared" si="84"/>
        <v>231.75</v>
      </c>
      <c r="Q923" t="str">
        <f t="shared" si="85"/>
        <v>music</v>
      </c>
      <c r="R923" t="str">
        <f t="shared" si="86"/>
        <v>jazz</v>
      </c>
      <c r="S923" s="11">
        <f t="shared" si="87"/>
        <v>40847.171018518515</v>
      </c>
      <c r="T923" s="11">
        <f t="shared" si="88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21</v>
      </c>
      <c r="P924" s="7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11">
        <f t="shared" si="87"/>
        <v>41878.530011574076</v>
      </c>
      <c r="T924" s="11">
        <f t="shared" si="88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</v>
      </c>
      <c r="P925" s="7">
        <f t="shared" si="84"/>
        <v>55</v>
      </c>
      <c r="Q925" t="str">
        <f t="shared" si="85"/>
        <v>music</v>
      </c>
      <c r="R925" t="str">
        <f t="shared" si="86"/>
        <v>jazz</v>
      </c>
      <c r="S925" s="11">
        <f t="shared" si="87"/>
        <v>41934.959756944445</v>
      </c>
      <c r="T925" s="11">
        <f t="shared" si="88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11</v>
      </c>
      <c r="P926" s="7">
        <f t="shared" si="84"/>
        <v>21.8</v>
      </c>
      <c r="Q926" t="str">
        <f t="shared" si="85"/>
        <v>music</v>
      </c>
      <c r="R926" t="str">
        <f t="shared" si="86"/>
        <v>jazz</v>
      </c>
      <c r="S926" s="11">
        <f t="shared" si="87"/>
        <v>41288.942928240744</v>
      </c>
      <c r="T926" s="11">
        <f t="shared" si="88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3</v>
      </c>
      <c r="P927" s="7">
        <f t="shared" si="84"/>
        <v>32</v>
      </c>
      <c r="Q927" t="str">
        <f t="shared" si="85"/>
        <v>music</v>
      </c>
      <c r="R927" t="str">
        <f t="shared" si="86"/>
        <v>jazz</v>
      </c>
      <c r="S927" s="11">
        <f t="shared" si="87"/>
        <v>41575.880914351852</v>
      </c>
      <c r="T927" s="11">
        <f t="shared" si="88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7" t="e">
        <f t="shared" si="84"/>
        <v>#DIV/0!</v>
      </c>
      <c r="Q928" t="str">
        <f t="shared" si="85"/>
        <v>music</v>
      </c>
      <c r="R928" t="str">
        <f t="shared" si="86"/>
        <v>jazz</v>
      </c>
      <c r="S928" s="11">
        <f t="shared" si="87"/>
        <v>40338.02002314815</v>
      </c>
      <c r="T928" s="11">
        <f t="shared" si="88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7" t="e">
        <f t="shared" si="84"/>
        <v>#DIV/0!</v>
      </c>
      <c r="Q929" t="str">
        <f t="shared" si="85"/>
        <v>music</v>
      </c>
      <c r="R929" t="str">
        <f t="shared" si="86"/>
        <v>jazz</v>
      </c>
      <c r="S929" s="11">
        <f t="shared" si="87"/>
        <v>41013.822858796295</v>
      </c>
      <c r="T929" s="11">
        <f t="shared" si="88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11</v>
      </c>
      <c r="P930" s="7">
        <f t="shared" si="84"/>
        <v>56.25</v>
      </c>
      <c r="Q930" t="str">
        <f t="shared" si="85"/>
        <v>music</v>
      </c>
      <c r="R930" t="str">
        <f t="shared" si="86"/>
        <v>jazz</v>
      </c>
      <c r="S930" s="11">
        <f t="shared" si="87"/>
        <v>41180.86241898148</v>
      </c>
      <c r="T930" s="11">
        <f t="shared" si="88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7" t="e">
        <f t="shared" si="84"/>
        <v>#DIV/0!</v>
      </c>
      <c r="Q931" t="str">
        <f t="shared" si="85"/>
        <v>music</v>
      </c>
      <c r="R931" t="str">
        <f t="shared" si="86"/>
        <v>jazz</v>
      </c>
      <c r="S931" s="11">
        <f t="shared" si="87"/>
        <v>40978.238067129627</v>
      </c>
      <c r="T931" s="11">
        <f t="shared" si="88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38</v>
      </c>
      <c r="P932" s="7">
        <f t="shared" si="84"/>
        <v>69</v>
      </c>
      <c r="Q932" t="str">
        <f t="shared" si="85"/>
        <v>music</v>
      </c>
      <c r="R932" t="str">
        <f t="shared" si="86"/>
        <v>jazz</v>
      </c>
      <c r="S932" s="11">
        <f t="shared" si="87"/>
        <v>40312.915578703702</v>
      </c>
      <c r="T932" s="11">
        <f t="shared" si="88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7</v>
      </c>
      <c r="P933" s="7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11">
        <f t="shared" si="87"/>
        <v>41680.359976851854</v>
      </c>
      <c r="T933" s="11">
        <f t="shared" si="88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15</v>
      </c>
      <c r="P934" s="7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11">
        <f t="shared" si="87"/>
        <v>41310.969270833331</v>
      </c>
      <c r="T934" s="11">
        <f t="shared" si="88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6</v>
      </c>
      <c r="P935" s="7">
        <f t="shared" si="84"/>
        <v>60</v>
      </c>
      <c r="Q935" t="str">
        <f t="shared" si="85"/>
        <v>music</v>
      </c>
      <c r="R935" t="str">
        <f t="shared" si="86"/>
        <v>jazz</v>
      </c>
      <c r="S935" s="11">
        <f t="shared" si="87"/>
        <v>41711.169085648151</v>
      </c>
      <c r="T935" s="11">
        <f t="shared" si="88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30</v>
      </c>
      <c r="P936" s="7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11">
        <f t="shared" si="87"/>
        <v>41733.737083333333</v>
      </c>
      <c r="T936" s="11">
        <f t="shared" si="88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</v>
      </c>
      <c r="P937" s="7">
        <f t="shared" si="84"/>
        <v>25</v>
      </c>
      <c r="Q937" t="str">
        <f t="shared" si="85"/>
        <v>music</v>
      </c>
      <c r="R937" t="str">
        <f t="shared" si="86"/>
        <v>jazz</v>
      </c>
      <c r="S937" s="11">
        <f t="shared" si="87"/>
        <v>42368.333668981482</v>
      </c>
      <c r="T937" s="11">
        <f t="shared" si="88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7" t="e">
        <f t="shared" si="84"/>
        <v>#DIV/0!</v>
      </c>
      <c r="Q938" t="str">
        <f t="shared" si="85"/>
        <v>music</v>
      </c>
      <c r="R938" t="str">
        <f t="shared" si="86"/>
        <v>jazz</v>
      </c>
      <c r="S938" s="11">
        <f t="shared" si="87"/>
        <v>40883.024178240739</v>
      </c>
      <c r="T938" s="11">
        <f t="shared" si="88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</v>
      </c>
      <c r="P939" s="7">
        <f t="shared" si="84"/>
        <v>20</v>
      </c>
      <c r="Q939" t="str">
        <f t="shared" si="85"/>
        <v>music</v>
      </c>
      <c r="R939" t="str">
        <f t="shared" si="86"/>
        <v>jazz</v>
      </c>
      <c r="S939" s="11">
        <f t="shared" si="87"/>
        <v>41551.798113425924</v>
      </c>
      <c r="T939" s="11">
        <f t="shared" si="88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0</v>
      </c>
      <c r="P940" s="7">
        <f t="shared" si="84"/>
        <v>25</v>
      </c>
      <c r="Q940" t="str">
        <f t="shared" si="85"/>
        <v>music</v>
      </c>
      <c r="R940" t="str">
        <f t="shared" si="86"/>
        <v>jazz</v>
      </c>
      <c r="S940" s="11">
        <f t="shared" si="87"/>
        <v>41124.479722222226</v>
      </c>
      <c r="T940" s="11">
        <f t="shared" si="88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</v>
      </c>
      <c r="P941" s="7">
        <f t="shared" si="84"/>
        <v>20</v>
      </c>
      <c r="Q941" t="str">
        <f t="shared" si="85"/>
        <v>music</v>
      </c>
      <c r="R941" t="str">
        <f t="shared" si="86"/>
        <v>jazz</v>
      </c>
      <c r="S941" s="11">
        <f t="shared" si="87"/>
        <v>41416.763171296298</v>
      </c>
      <c r="T941" s="11">
        <f t="shared" si="88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17</v>
      </c>
      <c r="P942" s="7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11">
        <f t="shared" si="87"/>
        <v>42182.008402777778</v>
      </c>
      <c r="T942" s="11">
        <f t="shared" si="88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</v>
      </c>
      <c r="P943" s="7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11">
        <f t="shared" si="87"/>
        <v>42746.096585648149</v>
      </c>
      <c r="T943" s="11">
        <f t="shared" si="88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9</v>
      </c>
      <c r="P944" s="7">
        <f t="shared" si="84"/>
        <v>41.75</v>
      </c>
      <c r="Q944" t="str">
        <f t="shared" si="85"/>
        <v>technology</v>
      </c>
      <c r="R944" t="str">
        <f t="shared" si="86"/>
        <v>wearables</v>
      </c>
      <c r="S944" s="11">
        <f t="shared" si="87"/>
        <v>42382.843287037031</v>
      </c>
      <c r="T944" s="11">
        <f t="shared" si="88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10</v>
      </c>
      <c r="P945" s="7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11">
        <f t="shared" si="87"/>
        <v>42673.66788194445</v>
      </c>
      <c r="T945" s="11">
        <f t="shared" si="88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13</v>
      </c>
      <c r="P946" s="7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11">
        <f t="shared" si="87"/>
        <v>42444.583912037036</v>
      </c>
      <c r="T946" s="11">
        <f t="shared" si="88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</v>
      </c>
      <c r="P947" s="7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11">
        <f t="shared" si="87"/>
        <v>42732.872986111113</v>
      </c>
      <c r="T947" s="11">
        <f t="shared" si="88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2</v>
      </c>
      <c r="P948" s="7">
        <f t="shared" si="84"/>
        <v>57.2</v>
      </c>
      <c r="Q948" t="str">
        <f t="shared" si="85"/>
        <v>technology</v>
      </c>
      <c r="R948" t="str">
        <f t="shared" si="86"/>
        <v>wearables</v>
      </c>
      <c r="S948" s="11">
        <f t="shared" si="87"/>
        <v>42592.750555555554</v>
      </c>
      <c r="T948" s="11">
        <f t="shared" si="88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7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11">
        <f t="shared" si="87"/>
        <v>42491.781319444446</v>
      </c>
      <c r="T949" s="11">
        <f t="shared" si="88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12</v>
      </c>
      <c r="P950" s="7">
        <f t="shared" si="84"/>
        <v>60</v>
      </c>
      <c r="Q950" t="str">
        <f t="shared" si="85"/>
        <v>technology</v>
      </c>
      <c r="R950" t="str">
        <f t="shared" si="86"/>
        <v>wearables</v>
      </c>
      <c r="S950" s="11">
        <f t="shared" si="87"/>
        <v>42411.828287037039</v>
      </c>
      <c r="T950" s="11">
        <f t="shared" si="88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</v>
      </c>
      <c r="P951" s="7">
        <f t="shared" si="84"/>
        <v>39</v>
      </c>
      <c r="Q951" t="str">
        <f t="shared" si="85"/>
        <v>technology</v>
      </c>
      <c r="R951" t="str">
        <f t="shared" si="86"/>
        <v>wearables</v>
      </c>
      <c r="S951" s="11">
        <f t="shared" si="87"/>
        <v>42361.043703703705</v>
      </c>
      <c r="T951" s="11">
        <f t="shared" si="88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28</v>
      </c>
      <c r="P952" s="7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11">
        <f t="shared" si="87"/>
        <v>42356.750706018516</v>
      </c>
      <c r="T952" s="11">
        <f t="shared" si="88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38</v>
      </c>
      <c r="P953" s="7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11">
        <f t="shared" si="87"/>
        <v>42480.653611111105</v>
      </c>
      <c r="T953" s="11">
        <f t="shared" si="88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40</v>
      </c>
      <c r="P954" s="7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11">
        <f t="shared" si="87"/>
        <v>42662.613564814819</v>
      </c>
      <c r="T954" s="11">
        <f t="shared" si="88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1</v>
      </c>
      <c r="P955" s="7">
        <f t="shared" si="84"/>
        <v>25.2</v>
      </c>
      <c r="Q955" t="str">
        <f t="shared" si="85"/>
        <v>technology</v>
      </c>
      <c r="R955" t="str">
        <f t="shared" si="86"/>
        <v>wearables</v>
      </c>
      <c r="S955" s="11">
        <f t="shared" si="87"/>
        <v>41999.164340277777</v>
      </c>
      <c r="T955" s="11">
        <f t="shared" si="88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43</v>
      </c>
      <c r="P956" s="7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11">
        <f t="shared" si="87"/>
        <v>42194.833784722221</v>
      </c>
      <c r="T956" s="11">
        <f t="shared" si="88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6</v>
      </c>
      <c r="P957" s="7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11">
        <f t="shared" si="87"/>
        <v>42586.295138888891</v>
      </c>
      <c r="T957" s="11">
        <f t="shared" si="88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2</v>
      </c>
      <c r="P958" s="7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11">
        <f t="shared" si="87"/>
        <v>42060.913877314815</v>
      </c>
      <c r="T958" s="11">
        <f t="shared" si="88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2</v>
      </c>
      <c r="P959" s="7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11">
        <f t="shared" si="87"/>
        <v>42660.552465277782</v>
      </c>
      <c r="T959" s="11">
        <f t="shared" si="88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11</v>
      </c>
      <c r="P960" s="7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11">
        <f t="shared" si="87"/>
        <v>42082.802812499998</v>
      </c>
      <c r="T960" s="11">
        <f t="shared" si="88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39</v>
      </c>
      <c r="P961" s="7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11">
        <f t="shared" si="87"/>
        <v>41993.174363425926</v>
      </c>
      <c r="T961" s="11">
        <f t="shared" si="88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46</v>
      </c>
      <c r="P962" s="7">
        <f t="shared" ref="P962:P1025" si="90">($E962/$L962)</f>
        <v>136.46276595744681</v>
      </c>
      <c r="Q962" t="str">
        <f t="shared" ref="Q962:Q1025" si="91">(LEFT($N962,SEARCH("/",$N962,1)-1))</f>
        <v>technology</v>
      </c>
      <c r="R962" t="str">
        <f t="shared" ref="R962:R1025" si="92">RIGHT($N962,LEN($N962)-SEARCH("/",$N962))</f>
        <v>wearables</v>
      </c>
      <c r="S962" s="11">
        <f t="shared" ref="S962:S1025" si="93">((($J962/60)/60)/24)+DATE(1970,1,1)</f>
        <v>42766.626793981486</v>
      </c>
      <c r="T962" s="11">
        <f t="shared" ref="T962:T1025" si="94">((($I962/60)/60)/24)+DATE(1970,1,1)</f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5">ROUND(((E963/D963)*100),0)</f>
        <v>42</v>
      </c>
      <c r="P963" s="7">
        <f t="shared" si="90"/>
        <v>364.35454545454547</v>
      </c>
      <c r="Q963" t="str">
        <f t="shared" si="91"/>
        <v>technology</v>
      </c>
      <c r="R963" t="str">
        <f t="shared" si="92"/>
        <v>wearables</v>
      </c>
      <c r="S963" s="11">
        <f t="shared" si="93"/>
        <v>42740.693692129629</v>
      </c>
      <c r="T963" s="11">
        <f t="shared" si="94"/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5"/>
        <v>28</v>
      </c>
      <c r="P964" s="7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11">
        <f t="shared" si="93"/>
        <v>42373.712418981479</v>
      </c>
      <c r="T964" s="11">
        <f t="shared" si="94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5"/>
        <v>1</v>
      </c>
      <c r="P965" s="7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11">
        <f t="shared" si="93"/>
        <v>42625.635636574079</v>
      </c>
      <c r="T965" s="11">
        <f t="shared" si="94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1</v>
      </c>
      <c r="P966" s="7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11">
        <f t="shared" si="93"/>
        <v>42208.628692129627</v>
      </c>
      <c r="T966" s="11">
        <f t="shared" si="94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</v>
      </c>
      <c r="P967" s="7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11">
        <f t="shared" si="93"/>
        <v>42637.016736111109</v>
      </c>
      <c r="T967" s="11">
        <f t="shared" si="94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15</v>
      </c>
      <c r="P968" s="7">
        <f t="shared" si="90"/>
        <v>59.2</v>
      </c>
      <c r="Q968" t="str">
        <f t="shared" si="91"/>
        <v>technology</v>
      </c>
      <c r="R968" t="str">
        <f t="shared" si="92"/>
        <v>wearables</v>
      </c>
      <c r="S968" s="11">
        <f t="shared" si="93"/>
        <v>42619.635787037041</v>
      </c>
      <c r="T968" s="11">
        <f t="shared" si="94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18</v>
      </c>
      <c r="P969" s="7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11">
        <f t="shared" si="93"/>
        <v>42422.254328703704</v>
      </c>
      <c r="T969" s="11">
        <f t="shared" si="94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</v>
      </c>
      <c r="P970" s="7">
        <f t="shared" si="90"/>
        <v>26.5</v>
      </c>
      <c r="Q970" t="str">
        <f t="shared" si="91"/>
        <v>technology</v>
      </c>
      <c r="R970" t="str">
        <f t="shared" si="92"/>
        <v>wearables</v>
      </c>
      <c r="S970" s="11">
        <f t="shared" si="93"/>
        <v>41836.847615740742</v>
      </c>
      <c r="T970" s="11">
        <f t="shared" si="94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47</v>
      </c>
      <c r="P971" s="7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11">
        <f t="shared" si="93"/>
        <v>42742.30332175926</v>
      </c>
      <c r="T971" s="11">
        <f t="shared" si="94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46</v>
      </c>
      <c r="P972" s="7">
        <f t="shared" si="90"/>
        <v>164</v>
      </c>
      <c r="Q972" t="str">
        <f t="shared" si="91"/>
        <v>technology</v>
      </c>
      <c r="R972" t="str">
        <f t="shared" si="92"/>
        <v>wearables</v>
      </c>
      <c r="S972" s="11">
        <f t="shared" si="93"/>
        <v>42721.220520833333</v>
      </c>
      <c r="T972" s="11">
        <f t="shared" si="94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0</v>
      </c>
      <c r="P973" s="7">
        <f t="shared" si="90"/>
        <v>45.2</v>
      </c>
      <c r="Q973" t="str">
        <f t="shared" si="91"/>
        <v>technology</v>
      </c>
      <c r="R973" t="str">
        <f t="shared" si="92"/>
        <v>wearables</v>
      </c>
      <c r="S973" s="11">
        <f t="shared" si="93"/>
        <v>42111.709027777775</v>
      </c>
      <c r="T973" s="11">
        <f t="shared" si="94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35</v>
      </c>
      <c r="P974" s="7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11">
        <f t="shared" si="93"/>
        <v>41856.865717592591</v>
      </c>
      <c r="T974" s="11">
        <f t="shared" si="94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</v>
      </c>
      <c r="P975" s="7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11">
        <f t="shared" si="93"/>
        <v>42257.014965277776</v>
      </c>
      <c r="T975" s="11">
        <f t="shared" si="94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1</v>
      </c>
      <c r="P976" s="7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11">
        <f t="shared" si="93"/>
        <v>42424.749490740738</v>
      </c>
      <c r="T976" s="11">
        <f t="shared" si="94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3</v>
      </c>
      <c r="P977" s="7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11">
        <f t="shared" si="93"/>
        <v>42489.696585648147</v>
      </c>
      <c r="T977" s="11">
        <f t="shared" si="94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2</v>
      </c>
      <c r="P978" s="7">
        <f t="shared" si="90"/>
        <v>160.5</v>
      </c>
      <c r="Q978" t="str">
        <f t="shared" si="91"/>
        <v>technology</v>
      </c>
      <c r="R978" t="str">
        <f t="shared" si="92"/>
        <v>wearables</v>
      </c>
      <c r="S978" s="11">
        <f t="shared" si="93"/>
        <v>42185.058993055558</v>
      </c>
      <c r="T978" s="11">
        <f t="shared" si="94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34</v>
      </c>
      <c r="P979" s="7">
        <f t="shared" si="90"/>
        <v>75.75</v>
      </c>
      <c r="Q979" t="str">
        <f t="shared" si="91"/>
        <v>technology</v>
      </c>
      <c r="R979" t="str">
        <f t="shared" si="92"/>
        <v>wearables</v>
      </c>
      <c r="S979" s="11">
        <f t="shared" si="93"/>
        <v>42391.942094907412</v>
      </c>
      <c r="T979" s="11">
        <f t="shared" si="94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56</v>
      </c>
      <c r="P980" s="7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11">
        <f t="shared" si="93"/>
        <v>42395.309039351851</v>
      </c>
      <c r="T980" s="11">
        <f t="shared" si="94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83</v>
      </c>
      <c r="P981" s="7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11">
        <f t="shared" si="93"/>
        <v>42506.416990740734</v>
      </c>
      <c r="T981" s="11">
        <f t="shared" si="94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15</v>
      </c>
      <c r="P982" s="7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11">
        <f t="shared" si="93"/>
        <v>41928.904189814813</v>
      </c>
      <c r="T982" s="11">
        <f t="shared" si="94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0</v>
      </c>
      <c r="P983" s="7">
        <f t="shared" si="90"/>
        <v>2.75</v>
      </c>
      <c r="Q983" t="str">
        <f t="shared" si="91"/>
        <v>technology</v>
      </c>
      <c r="R983" t="str">
        <f t="shared" si="92"/>
        <v>wearables</v>
      </c>
      <c r="S983" s="11">
        <f t="shared" si="93"/>
        <v>41830.947013888886</v>
      </c>
      <c r="T983" s="11">
        <f t="shared" si="94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0</v>
      </c>
      <c r="P984" s="7">
        <f t="shared" si="90"/>
        <v>1</v>
      </c>
      <c r="Q984" t="str">
        <f t="shared" si="91"/>
        <v>technology</v>
      </c>
      <c r="R984" t="str">
        <f t="shared" si="92"/>
        <v>wearables</v>
      </c>
      <c r="S984" s="11">
        <f t="shared" si="93"/>
        <v>42615.753310185188</v>
      </c>
      <c r="T984" s="11">
        <f t="shared" si="94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30</v>
      </c>
      <c r="P985" s="7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11">
        <f t="shared" si="93"/>
        <v>42574.667650462965</v>
      </c>
      <c r="T985" s="11">
        <f t="shared" si="94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</v>
      </c>
      <c r="P986" s="7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11">
        <f t="shared" si="93"/>
        <v>42061.11583333333</v>
      </c>
      <c r="T986" s="11">
        <f t="shared" si="94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</v>
      </c>
      <c r="P987" s="7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11">
        <f t="shared" si="93"/>
        <v>42339.967708333337</v>
      </c>
      <c r="T987" s="11">
        <f t="shared" si="94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13</v>
      </c>
      <c r="P988" s="7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11">
        <f t="shared" si="93"/>
        <v>42324.767361111109</v>
      </c>
      <c r="T988" s="11">
        <f t="shared" si="94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13</v>
      </c>
      <c r="P989" s="7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11">
        <f t="shared" si="93"/>
        <v>41773.294560185182</v>
      </c>
      <c r="T989" s="11">
        <f t="shared" si="94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7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11">
        <f t="shared" si="93"/>
        <v>42614.356770833328</v>
      </c>
      <c r="T990" s="11">
        <f t="shared" si="94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17</v>
      </c>
      <c r="P991" s="7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11">
        <f t="shared" si="93"/>
        <v>42611.933969907404</v>
      </c>
      <c r="T991" s="11">
        <f t="shared" si="94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0</v>
      </c>
      <c r="P992" s="7">
        <f t="shared" si="90"/>
        <v>13</v>
      </c>
      <c r="Q992" t="str">
        <f t="shared" si="91"/>
        <v>technology</v>
      </c>
      <c r="R992" t="str">
        <f t="shared" si="92"/>
        <v>wearables</v>
      </c>
      <c r="S992" s="11">
        <f t="shared" si="93"/>
        <v>41855.784305555557</v>
      </c>
      <c r="T992" s="11">
        <f t="shared" si="94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</v>
      </c>
      <c r="P993" s="7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11">
        <f t="shared" si="93"/>
        <v>42538.75680555556</v>
      </c>
      <c r="T993" s="11">
        <f t="shared" si="94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0</v>
      </c>
      <c r="P994" s="7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11">
        <f t="shared" si="93"/>
        <v>42437.924988425926</v>
      </c>
      <c r="T994" s="11">
        <f t="shared" si="94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25</v>
      </c>
      <c r="P995" s="7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11">
        <f t="shared" si="93"/>
        <v>42652.964907407411</v>
      </c>
      <c r="T995" s="11">
        <f t="shared" si="94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</v>
      </c>
      <c r="P996" s="7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11">
        <f t="shared" si="93"/>
        <v>41921.263078703705</v>
      </c>
      <c r="T996" s="11">
        <f t="shared" si="94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</v>
      </c>
      <c r="P997" s="7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11">
        <f t="shared" si="93"/>
        <v>41947.940740740742</v>
      </c>
      <c r="T997" s="11">
        <f t="shared" si="94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2</v>
      </c>
      <c r="P998" s="7">
        <f t="shared" si="90"/>
        <v>13</v>
      </c>
      <c r="Q998" t="str">
        <f t="shared" si="91"/>
        <v>technology</v>
      </c>
      <c r="R998" t="str">
        <f t="shared" si="92"/>
        <v>wearables</v>
      </c>
      <c r="S998" s="11">
        <f t="shared" si="93"/>
        <v>41817.866435185184</v>
      </c>
      <c r="T998" s="11">
        <f t="shared" si="94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</v>
      </c>
      <c r="P999" s="7">
        <f t="shared" si="90"/>
        <v>8.125</v>
      </c>
      <c r="Q999" t="str">
        <f t="shared" si="91"/>
        <v>technology</v>
      </c>
      <c r="R999" t="str">
        <f t="shared" si="92"/>
        <v>wearables</v>
      </c>
      <c r="S999" s="11">
        <f t="shared" si="93"/>
        <v>41941.10297453704</v>
      </c>
      <c r="T999" s="11">
        <f t="shared" si="94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59</v>
      </c>
      <c r="P1000" s="7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11">
        <f t="shared" si="93"/>
        <v>42282.168993055559</v>
      </c>
      <c r="T1000" s="11">
        <f t="shared" si="94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8</v>
      </c>
      <c r="P1001" s="7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11">
        <f t="shared" si="93"/>
        <v>41926.29965277778</v>
      </c>
      <c r="T1001" s="11">
        <f t="shared" si="94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</v>
      </c>
      <c r="P1002" s="7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11">
        <f t="shared" si="93"/>
        <v>42749.059722222228</v>
      </c>
      <c r="T1002" s="11">
        <f t="shared" si="94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104</v>
      </c>
      <c r="P1003" s="7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11">
        <f t="shared" si="93"/>
        <v>42720.720057870371</v>
      </c>
      <c r="T1003" s="11">
        <f t="shared" si="94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30</v>
      </c>
      <c r="P1004" s="7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11">
        <f t="shared" si="93"/>
        <v>42325.684189814812</v>
      </c>
      <c r="T1004" s="11">
        <f t="shared" si="94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16</v>
      </c>
      <c r="P1005" s="7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11">
        <f t="shared" si="93"/>
        <v>42780.709039351852</v>
      </c>
      <c r="T1005" s="11">
        <f t="shared" si="94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82</v>
      </c>
      <c r="P1006" s="7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11">
        <f t="shared" si="93"/>
        <v>42388.708645833336</v>
      </c>
      <c r="T1006" s="11">
        <f t="shared" si="94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75</v>
      </c>
      <c r="P1007" s="7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11">
        <f t="shared" si="93"/>
        <v>42276.624803240738</v>
      </c>
      <c r="T1007" s="11">
        <f t="shared" si="94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6</v>
      </c>
      <c r="P1008" s="7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11">
        <f t="shared" si="93"/>
        <v>41977.040185185186</v>
      </c>
      <c r="T1008" s="11">
        <f t="shared" si="94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44</v>
      </c>
      <c r="P1009" s="7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11">
        <f t="shared" si="93"/>
        <v>42676.583599537036</v>
      </c>
      <c r="T1009" s="11">
        <f t="shared" si="94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0</v>
      </c>
      <c r="P1010" s="7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11">
        <f t="shared" si="93"/>
        <v>42702.809201388889</v>
      </c>
      <c r="T1010" s="11">
        <f t="shared" si="94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13</v>
      </c>
      <c r="P1011" s="7">
        <f t="shared" si="90"/>
        <v>65</v>
      </c>
      <c r="Q1011" t="str">
        <f t="shared" si="91"/>
        <v>technology</v>
      </c>
      <c r="R1011" t="str">
        <f t="shared" si="92"/>
        <v>wearables</v>
      </c>
      <c r="S1011" s="11">
        <f t="shared" si="93"/>
        <v>42510.604699074072</v>
      </c>
      <c r="T1011" s="11">
        <f t="shared" si="94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0</v>
      </c>
      <c r="P1012" s="7">
        <f t="shared" si="90"/>
        <v>55</v>
      </c>
      <c r="Q1012" t="str">
        <f t="shared" si="91"/>
        <v>technology</v>
      </c>
      <c r="R1012" t="str">
        <f t="shared" si="92"/>
        <v>wearables</v>
      </c>
      <c r="S1012" s="11">
        <f t="shared" si="93"/>
        <v>42561.829421296294</v>
      </c>
      <c r="T1012" s="11">
        <f t="shared" si="94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0</v>
      </c>
      <c r="P1013" s="7">
        <f t="shared" si="90"/>
        <v>75</v>
      </c>
      <c r="Q1013" t="str">
        <f t="shared" si="91"/>
        <v>technology</v>
      </c>
      <c r="R1013" t="str">
        <f t="shared" si="92"/>
        <v>wearables</v>
      </c>
      <c r="S1013" s="11">
        <f t="shared" si="93"/>
        <v>41946.898090277777</v>
      </c>
      <c r="T1013" s="11">
        <f t="shared" si="94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21535</v>
      </c>
      <c r="P1014" s="7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11">
        <f t="shared" si="93"/>
        <v>42714.440416666665</v>
      </c>
      <c r="T1014" s="11">
        <f t="shared" si="94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35</v>
      </c>
      <c r="P1015" s="7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11">
        <f t="shared" si="93"/>
        <v>42339.833981481483</v>
      </c>
      <c r="T1015" s="11">
        <f t="shared" si="94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31</v>
      </c>
      <c r="P1016" s="7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11">
        <f t="shared" si="93"/>
        <v>41955.002488425926</v>
      </c>
      <c r="T1016" s="11">
        <f t="shared" si="94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3</v>
      </c>
      <c r="P1017" s="7">
        <f t="shared" si="90"/>
        <v>40</v>
      </c>
      <c r="Q1017" t="str">
        <f t="shared" si="91"/>
        <v>technology</v>
      </c>
      <c r="R1017" t="str">
        <f t="shared" si="92"/>
        <v>wearables</v>
      </c>
      <c r="S1017" s="11">
        <f t="shared" si="93"/>
        <v>42303.878414351857</v>
      </c>
      <c r="T1017" s="11">
        <f t="shared" si="94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3</v>
      </c>
      <c r="P1018" s="7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11">
        <f t="shared" si="93"/>
        <v>42422.107129629629</v>
      </c>
      <c r="T1018" s="11">
        <f t="shared" si="94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23</v>
      </c>
      <c r="P1019" s="7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11">
        <f t="shared" si="93"/>
        <v>42289.675173611111</v>
      </c>
      <c r="T1019" s="11">
        <f t="shared" si="94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</v>
      </c>
      <c r="P1020" s="7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11">
        <f t="shared" si="93"/>
        <v>42535.492280092592</v>
      </c>
      <c r="T1020" s="11">
        <f t="shared" si="94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47</v>
      </c>
      <c r="P1021" s="7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11">
        <f t="shared" si="93"/>
        <v>42009.973946759259</v>
      </c>
      <c r="T1021" s="11">
        <f t="shared" si="94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206</v>
      </c>
      <c r="P1022" s="7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11">
        <f t="shared" si="93"/>
        <v>42127.069548611107</v>
      </c>
      <c r="T1022" s="11">
        <f t="shared" si="94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352</v>
      </c>
      <c r="P1023" s="7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11">
        <f t="shared" si="93"/>
        <v>42271.251979166671</v>
      </c>
      <c r="T1023" s="11">
        <f t="shared" si="94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115</v>
      </c>
      <c r="P1024" s="7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11">
        <f t="shared" si="93"/>
        <v>42111.646724537044</v>
      </c>
      <c r="T1024" s="11">
        <f t="shared" si="94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237</v>
      </c>
      <c r="P1025" s="7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11">
        <f t="shared" si="93"/>
        <v>42145.919687500005</v>
      </c>
      <c r="T1025" s="11">
        <f t="shared" si="94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119</v>
      </c>
      <c r="P1026" s="7">
        <f t="shared" ref="P1026:P1089" si="96">($E1026/$L1026)</f>
        <v>388.9762295081967</v>
      </c>
      <c r="Q1026" t="str">
        <f t="shared" ref="Q1026:Q1089" si="97">(LEFT($N1026,SEARCH("/",$N1026,1)-1))</f>
        <v>music</v>
      </c>
      <c r="R1026" t="str">
        <f t="shared" ref="R1026:R1089" si="98">RIGHT($N1026,LEN($N1026)-SEARCH("/",$N1026))</f>
        <v>electronic music</v>
      </c>
      <c r="S1026" s="11">
        <f t="shared" ref="S1026:S1089" si="99">((($J1026/60)/60)/24)+DATE(1970,1,1)</f>
        <v>42370.580590277779</v>
      </c>
      <c r="T1026" s="11">
        <f t="shared" ref="T1026:T1089" si="100">((($I1026/60)/60)/24)+DATE(1970,1,1)</f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01">ROUND(((E1027/D1027)*100),0)</f>
        <v>110</v>
      </c>
      <c r="P1027" s="7">
        <f t="shared" si="96"/>
        <v>71.848571428571432</v>
      </c>
      <c r="Q1027" t="str">
        <f t="shared" si="97"/>
        <v>music</v>
      </c>
      <c r="R1027" t="str">
        <f t="shared" si="98"/>
        <v>electronic music</v>
      </c>
      <c r="S1027" s="11">
        <f t="shared" si="99"/>
        <v>42049.833761574075</v>
      </c>
      <c r="T1027" s="11">
        <f t="shared" si="100"/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01"/>
        <v>100</v>
      </c>
      <c r="P1028" s="7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11">
        <f t="shared" si="99"/>
        <v>42426.407592592594</v>
      </c>
      <c r="T1028" s="11">
        <f t="shared" si="100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103</v>
      </c>
      <c r="P1029" s="7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11">
        <f t="shared" si="99"/>
        <v>41905.034108796295</v>
      </c>
      <c r="T1029" s="11">
        <f t="shared" si="100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117</v>
      </c>
      <c r="P1030" s="7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11">
        <f t="shared" si="99"/>
        <v>42755.627372685187</v>
      </c>
      <c r="T1030" s="11">
        <f t="shared" si="100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112</v>
      </c>
      <c r="P1031" s="7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11">
        <f t="shared" si="99"/>
        <v>42044.711886574078</v>
      </c>
      <c r="T1031" s="11">
        <f t="shared" si="100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342</v>
      </c>
      <c r="P1032" s="7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11">
        <f t="shared" si="99"/>
        <v>42611.483206018514</v>
      </c>
      <c r="T1032" s="11">
        <f t="shared" si="100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107</v>
      </c>
      <c r="P1033" s="7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11">
        <f t="shared" si="99"/>
        <v>42324.764004629629</v>
      </c>
      <c r="T1033" s="11">
        <f t="shared" si="100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108</v>
      </c>
      <c r="P1034" s="7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11">
        <f t="shared" si="99"/>
        <v>42514.666956018518</v>
      </c>
      <c r="T1034" s="11">
        <f t="shared" si="100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103</v>
      </c>
      <c r="P1035" s="7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11">
        <f t="shared" si="99"/>
        <v>42688.732407407413</v>
      </c>
      <c r="T1035" s="11">
        <f t="shared" si="100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130</v>
      </c>
      <c r="P1036" s="7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11">
        <f t="shared" si="99"/>
        <v>42555.166712962964</v>
      </c>
      <c r="T1036" s="11">
        <f t="shared" si="100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108</v>
      </c>
      <c r="P1037" s="7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11">
        <f t="shared" si="99"/>
        <v>42016.641435185185</v>
      </c>
      <c r="T1037" s="11">
        <f t="shared" si="100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112</v>
      </c>
      <c r="P1038" s="7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11">
        <f t="shared" si="99"/>
        <v>41249.448958333334</v>
      </c>
      <c r="T1038" s="11">
        <f t="shared" si="100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102</v>
      </c>
      <c r="P1039" s="7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11">
        <f t="shared" si="99"/>
        <v>42119.822476851856</v>
      </c>
      <c r="T1039" s="11">
        <f t="shared" si="100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145</v>
      </c>
      <c r="P1040" s="7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11">
        <f t="shared" si="99"/>
        <v>42418.231747685189</v>
      </c>
      <c r="T1040" s="11">
        <f t="shared" si="100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128</v>
      </c>
      <c r="P1041" s="7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11">
        <f t="shared" si="99"/>
        <v>42692.109328703707</v>
      </c>
      <c r="T1041" s="11">
        <f t="shared" si="100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0</v>
      </c>
      <c r="P1042" s="7">
        <f t="shared" si="96"/>
        <v>250</v>
      </c>
      <c r="Q1042" t="str">
        <f t="shared" si="97"/>
        <v>journalism</v>
      </c>
      <c r="R1042" t="str">
        <f t="shared" si="98"/>
        <v>audio</v>
      </c>
      <c r="S1042" s="11">
        <f t="shared" si="99"/>
        <v>42579.708437499998</v>
      </c>
      <c r="T1042" s="11">
        <f t="shared" si="100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7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11">
        <f t="shared" si="99"/>
        <v>41831.060092592597</v>
      </c>
      <c r="T1043" s="11">
        <f t="shared" si="100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2</v>
      </c>
      <c r="P1044" s="7">
        <f t="shared" si="96"/>
        <v>10</v>
      </c>
      <c r="Q1044" t="str">
        <f t="shared" si="97"/>
        <v>journalism</v>
      </c>
      <c r="R1044" t="str">
        <f t="shared" si="98"/>
        <v>audio</v>
      </c>
      <c r="S1044" s="11">
        <f t="shared" si="99"/>
        <v>41851.696157407408</v>
      </c>
      <c r="T1044" s="11">
        <f t="shared" si="100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9</v>
      </c>
      <c r="P1045" s="7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11">
        <f t="shared" si="99"/>
        <v>42114.252951388888</v>
      </c>
      <c r="T1045" s="11">
        <f t="shared" si="100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0</v>
      </c>
      <c r="P1046" s="7">
        <f t="shared" si="96"/>
        <v>3</v>
      </c>
      <c r="Q1046" t="str">
        <f t="shared" si="97"/>
        <v>journalism</v>
      </c>
      <c r="R1046" t="str">
        <f t="shared" si="98"/>
        <v>audio</v>
      </c>
      <c r="S1046" s="11">
        <f t="shared" si="99"/>
        <v>42011.925937499997</v>
      </c>
      <c r="T1046" s="11">
        <f t="shared" si="100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3</v>
      </c>
      <c r="P1047" s="7">
        <f t="shared" si="96"/>
        <v>33.25</v>
      </c>
      <c r="Q1047" t="str">
        <f t="shared" si="97"/>
        <v>journalism</v>
      </c>
      <c r="R1047" t="str">
        <f t="shared" si="98"/>
        <v>audio</v>
      </c>
      <c r="S1047" s="11">
        <f t="shared" si="99"/>
        <v>41844.874421296299</v>
      </c>
      <c r="T1047" s="11">
        <f t="shared" si="100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7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11">
        <f t="shared" si="99"/>
        <v>42319.851388888885</v>
      </c>
      <c r="T1048" s="11">
        <f t="shared" si="100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0</v>
      </c>
      <c r="P1049" s="7">
        <f t="shared" si="96"/>
        <v>1</v>
      </c>
      <c r="Q1049" t="str">
        <f t="shared" si="97"/>
        <v>journalism</v>
      </c>
      <c r="R1049" t="str">
        <f t="shared" si="98"/>
        <v>audio</v>
      </c>
      <c r="S1049" s="11">
        <f t="shared" si="99"/>
        <v>41918.818460648145</v>
      </c>
      <c r="T1049" s="11">
        <f t="shared" si="100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</v>
      </c>
      <c r="P1050" s="7">
        <f t="shared" si="96"/>
        <v>53</v>
      </c>
      <c r="Q1050" t="str">
        <f t="shared" si="97"/>
        <v>journalism</v>
      </c>
      <c r="R1050" t="str">
        <f t="shared" si="98"/>
        <v>audio</v>
      </c>
      <c r="S1050" s="11">
        <f t="shared" si="99"/>
        <v>42598.053113425922</v>
      </c>
      <c r="T1050" s="11">
        <f t="shared" si="100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7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11">
        <f t="shared" si="99"/>
        <v>42382.431076388893</v>
      </c>
      <c r="T1051" s="11">
        <f t="shared" si="100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7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11">
        <f t="shared" si="99"/>
        <v>42231.7971875</v>
      </c>
      <c r="T1052" s="11">
        <f t="shared" si="100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7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11">
        <f t="shared" si="99"/>
        <v>41850.014178240745</v>
      </c>
      <c r="T1053" s="11">
        <f t="shared" si="100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7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11">
        <f t="shared" si="99"/>
        <v>42483.797395833331</v>
      </c>
      <c r="T1054" s="11">
        <f t="shared" si="100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1</v>
      </c>
      <c r="P1055" s="7">
        <f t="shared" si="96"/>
        <v>15</v>
      </c>
      <c r="Q1055" t="str">
        <f t="shared" si="97"/>
        <v>journalism</v>
      </c>
      <c r="R1055" t="str">
        <f t="shared" si="98"/>
        <v>audio</v>
      </c>
      <c r="S1055" s="11">
        <f t="shared" si="99"/>
        <v>42775.172824074078</v>
      </c>
      <c r="T1055" s="11">
        <f t="shared" si="100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7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11">
        <f t="shared" si="99"/>
        <v>41831.851840277777</v>
      </c>
      <c r="T1056" s="11">
        <f t="shared" si="100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11">
        <f t="shared" si="99"/>
        <v>42406.992418981477</v>
      </c>
      <c r="T1057" s="11">
        <f t="shared" si="100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7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11">
        <f t="shared" si="99"/>
        <v>42058.719641203701</v>
      </c>
      <c r="T1058" s="11">
        <f t="shared" si="100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7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11">
        <f t="shared" si="99"/>
        <v>42678.871331018512</v>
      </c>
      <c r="T1059" s="11">
        <f t="shared" si="100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7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11">
        <f t="shared" si="99"/>
        <v>42047.900960648149</v>
      </c>
      <c r="T1060" s="11">
        <f t="shared" si="100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7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11">
        <f t="shared" si="99"/>
        <v>42046.79</v>
      </c>
      <c r="T1061" s="11">
        <f t="shared" si="100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1</v>
      </c>
      <c r="P1062" s="7">
        <f t="shared" si="96"/>
        <v>50</v>
      </c>
      <c r="Q1062" t="str">
        <f t="shared" si="97"/>
        <v>journalism</v>
      </c>
      <c r="R1062" t="str">
        <f t="shared" si="98"/>
        <v>audio</v>
      </c>
      <c r="S1062" s="11">
        <f t="shared" si="99"/>
        <v>42079.913113425922</v>
      </c>
      <c r="T1062" s="11">
        <f t="shared" si="100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7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11">
        <f t="shared" si="99"/>
        <v>42432.276712962965</v>
      </c>
      <c r="T1063" s="11">
        <f t="shared" si="100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95</v>
      </c>
      <c r="P1064" s="7">
        <f t="shared" si="96"/>
        <v>47.5</v>
      </c>
      <c r="Q1064" t="str">
        <f t="shared" si="97"/>
        <v>journalism</v>
      </c>
      <c r="R1064" t="str">
        <f t="shared" si="98"/>
        <v>audio</v>
      </c>
      <c r="S1064" s="11">
        <f t="shared" si="99"/>
        <v>42556.807187500002</v>
      </c>
      <c r="T1064" s="11">
        <f t="shared" si="100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7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11">
        <f t="shared" si="99"/>
        <v>42583.030810185184</v>
      </c>
      <c r="T1065" s="11">
        <f t="shared" si="100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9</v>
      </c>
      <c r="P1066" s="7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11">
        <f t="shared" si="99"/>
        <v>41417.228043981479</v>
      </c>
      <c r="T1066" s="11">
        <f t="shared" si="100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3</v>
      </c>
      <c r="P1067" s="7">
        <f t="shared" si="96"/>
        <v>16.2</v>
      </c>
      <c r="Q1067" t="str">
        <f t="shared" si="97"/>
        <v>games</v>
      </c>
      <c r="R1067" t="str">
        <f t="shared" si="98"/>
        <v>video games</v>
      </c>
      <c r="S1067" s="11">
        <f t="shared" si="99"/>
        <v>41661.381041666667</v>
      </c>
      <c r="T1067" s="11">
        <f t="shared" si="100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</v>
      </c>
      <c r="P1068" s="7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11">
        <f t="shared" si="99"/>
        <v>41445.962754629632</v>
      </c>
      <c r="T1068" s="11">
        <f t="shared" si="100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26</v>
      </c>
      <c r="P1069" s="7">
        <f t="shared" si="96"/>
        <v>13</v>
      </c>
      <c r="Q1069" t="str">
        <f t="shared" si="97"/>
        <v>games</v>
      </c>
      <c r="R1069" t="str">
        <f t="shared" si="98"/>
        <v>video games</v>
      </c>
      <c r="S1069" s="11">
        <f t="shared" si="99"/>
        <v>41599.855682870373</v>
      </c>
      <c r="T1069" s="11">
        <f t="shared" si="100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0</v>
      </c>
      <c r="P1070" s="7">
        <f t="shared" si="96"/>
        <v>11.25</v>
      </c>
      <c r="Q1070" t="str">
        <f t="shared" si="97"/>
        <v>games</v>
      </c>
      <c r="R1070" t="str">
        <f t="shared" si="98"/>
        <v>video games</v>
      </c>
      <c r="S1070" s="11">
        <f t="shared" si="99"/>
        <v>42440.371111111104</v>
      </c>
      <c r="T1070" s="11">
        <f t="shared" si="100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39</v>
      </c>
      <c r="P1071" s="7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11">
        <f t="shared" si="99"/>
        <v>41572.229849537034</v>
      </c>
      <c r="T1071" s="11">
        <f t="shared" si="100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1</v>
      </c>
      <c r="P1072" s="7">
        <f t="shared" si="96"/>
        <v>35</v>
      </c>
      <c r="Q1072" t="str">
        <f t="shared" si="97"/>
        <v>games</v>
      </c>
      <c r="R1072" t="str">
        <f t="shared" si="98"/>
        <v>video games</v>
      </c>
      <c r="S1072" s="11">
        <f t="shared" si="99"/>
        <v>41163.011828703704</v>
      </c>
      <c r="T1072" s="11">
        <f t="shared" si="100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7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11">
        <f t="shared" si="99"/>
        <v>42295.753391203703</v>
      </c>
      <c r="T1073" s="11">
        <f t="shared" si="100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0</v>
      </c>
      <c r="P1074" s="7">
        <f t="shared" si="96"/>
        <v>12.75</v>
      </c>
      <c r="Q1074" t="str">
        <f t="shared" si="97"/>
        <v>games</v>
      </c>
      <c r="R1074" t="str">
        <f t="shared" si="98"/>
        <v>video games</v>
      </c>
      <c r="S1074" s="11">
        <f t="shared" si="99"/>
        <v>41645.832141203704</v>
      </c>
      <c r="T1074" s="11">
        <f t="shared" si="100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</v>
      </c>
      <c r="P1075" s="7">
        <f t="shared" si="96"/>
        <v>10</v>
      </c>
      <c r="Q1075" t="str">
        <f t="shared" si="97"/>
        <v>games</v>
      </c>
      <c r="R1075" t="str">
        <f t="shared" si="98"/>
        <v>video games</v>
      </c>
      <c r="S1075" s="11">
        <f t="shared" si="99"/>
        <v>40802.964594907404</v>
      </c>
      <c r="T1075" s="11">
        <f t="shared" si="100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</v>
      </c>
      <c r="P1076" s="7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11">
        <f t="shared" si="99"/>
        <v>41613.172974537039</v>
      </c>
      <c r="T1076" s="11">
        <f t="shared" si="100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5</v>
      </c>
      <c r="P1077" s="7">
        <f t="shared" si="96"/>
        <v>15</v>
      </c>
      <c r="Q1077" t="str">
        <f t="shared" si="97"/>
        <v>games</v>
      </c>
      <c r="R1077" t="str">
        <f t="shared" si="98"/>
        <v>video games</v>
      </c>
      <c r="S1077" s="11">
        <f t="shared" si="99"/>
        <v>41005.904120370367</v>
      </c>
      <c r="T1077" s="11">
        <f t="shared" si="100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63</v>
      </c>
      <c r="P1078" s="7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11">
        <f t="shared" si="99"/>
        <v>41838.377893518518</v>
      </c>
      <c r="T1078" s="11">
        <f t="shared" si="100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29</v>
      </c>
      <c r="P1079" s="7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11">
        <f t="shared" si="99"/>
        <v>42353.16679398148</v>
      </c>
      <c r="T1079" s="11">
        <f t="shared" si="100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8</v>
      </c>
      <c r="P1080" s="7">
        <f t="shared" si="96"/>
        <v>9</v>
      </c>
      <c r="Q1080" t="str">
        <f t="shared" si="97"/>
        <v>games</v>
      </c>
      <c r="R1080" t="str">
        <f t="shared" si="98"/>
        <v>video games</v>
      </c>
      <c r="S1080" s="11">
        <f t="shared" si="99"/>
        <v>40701.195844907408</v>
      </c>
      <c r="T1080" s="11">
        <f t="shared" si="100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3</v>
      </c>
      <c r="P1081" s="7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11">
        <f t="shared" si="99"/>
        <v>42479.566388888896</v>
      </c>
      <c r="T1081" s="11">
        <f t="shared" si="100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</v>
      </c>
      <c r="P1082" s="7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11">
        <f t="shared" si="99"/>
        <v>41740.138113425928</v>
      </c>
      <c r="T1082" s="11">
        <f t="shared" si="100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0</v>
      </c>
      <c r="P1083" s="7">
        <f t="shared" si="96"/>
        <v>3</v>
      </c>
      <c r="Q1083" t="str">
        <f t="shared" si="97"/>
        <v>games</v>
      </c>
      <c r="R1083" t="str">
        <f t="shared" si="98"/>
        <v>video games</v>
      </c>
      <c r="S1083" s="11">
        <f t="shared" si="99"/>
        <v>42002.926990740743</v>
      </c>
      <c r="T1083" s="11">
        <f t="shared" si="100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1</v>
      </c>
      <c r="P1084" s="7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11">
        <f t="shared" si="99"/>
        <v>41101.906111111115</v>
      </c>
      <c r="T1084" s="11">
        <f t="shared" si="100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1</v>
      </c>
      <c r="P1085" s="7">
        <f t="shared" si="96"/>
        <v>410</v>
      </c>
      <c r="Q1085" t="str">
        <f t="shared" si="97"/>
        <v>games</v>
      </c>
      <c r="R1085" t="str">
        <f t="shared" si="98"/>
        <v>video games</v>
      </c>
      <c r="S1085" s="11">
        <f t="shared" si="99"/>
        <v>41793.659525462965</v>
      </c>
      <c r="T1085" s="11">
        <f t="shared" si="100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7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11">
        <f t="shared" si="99"/>
        <v>41829.912083333329</v>
      </c>
      <c r="T1086" s="11">
        <f t="shared" si="100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</v>
      </c>
      <c r="P1087" s="7">
        <f t="shared" si="96"/>
        <v>114</v>
      </c>
      <c r="Q1087" t="str">
        <f t="shared" si="97"/>
        <v>games</v>
      </c>
      <c r="R1087" t="str">
        <f t="shared" si="98"/>
        <v>video games</v>
      </c>
      <c r="S1087" s="11">
        <f t="shared" si="99"/>
        <v>42413.671006944445</v>
      </c>
      <c r="T1087" s="11">
        <f t="shared" si="100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0</v>
      </c>
      <c r="P1088" s="7">
        <f t="shared" si="96"/>
        <v>7.5</v>
      </c>
      <c r="Q1088" t="str">
        <f t="shared" si="97"/>
        <v>games</v>
      </c>
      <c r="R1088" t="str">
        <f t="shared" si="98"/>
        <v>video games</v>
      </c>
      <c r="S1088" s="11">
        <f t="shared" si="99"/>
        <v>41845.866793981484</v>
      </c>
      <c r="T1088" s="11">
        <f t="shared" si="100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7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11">
        <f t="shared" si="99"/>
        <v>41775.713969907411</v>
      </c>
      <c r="T1089" s="11">
        <f t="shared" si="100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14</v>
      </c>
      <c r="P1090" s="7">
        <f t="shared" ref="P1090:P1153" si="102">($E1090/$L1090)</f>
        <v>43.41727891156463</v>
      </c>
      <c r="Q1090" t="str">
        <f t="shared" ref="Q1090:Q1153" si="103">(LEFT($N1090,SEARCH("/",$N1090,1)-1))</f>
        <v>games</v>
      </c>
      <c r="R1090" t="str">
        <f t="shared" ref="R1090:R1153" si="104">RIGHT($N1090,LEN($N1090)-SEARCH("/",$N1090))</f>
        <v>video games</v>
      </c>
      <c r="S1090" s="11">
        <f t="shared" ref="S1090:S1153" si="105">((($J1090/60)/60)/24)+DATE(1970,1,1)</f>
        <v>41723.799386574072</v>
      </c>
      <c r="T1090" s="11">
        <f t="shared" ref="T1090:T1153" si="106">((($I1090/60)/60)/24)+DATE(1970,1,1)</f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7">ROUND(((E1091/D1091)*100),0)</f>
        <v>8</v>
      </c>
      <c r="P1091" s="7">
        <f t="shared" si="102"/>
        <v>23.959183673469386</v>
      </c>
      <c r="Q1091" t="str">
        <f t="shared" si="103"/>
        <v>games</v>
      </c>
      <c r="R1091" t="str">
        <f t="shared" si="104"/>
        <v>video games</v>
      </c>
      <c r="S1091" s="11">
        <f t="shared" si="105"/>
        <v>42151.189525462964</v>
      </c>
      <c r="T1091" s="11">
        <f t="shared" si="106"/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7"/>
        <v>0</v>
      </c>
      <c r="P1092" s="7">
        <f t="shared" si="102"/>
        <v>5</v>
      </c>
      <c r="Q1092" t="str">
        <f t="shared" si="103"/>
        <v>games</v>
      </c>
      <c r="R1092" t="str">
        <f t="shared" si="104"/>
        <v>video games</v>
      </c>
      <c r="S1092" s="11">
        <f t="shared" si="105"/>
        <v>42123.185798611114</v>
      </c>
      <c r="T1092" s="11">
        <f t="shared" si="106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13</v>
      </c>
      <c r="P1093" s="7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11">
        <f t="shared" si="105"/>
        <v>42440.820277777777</v>
      </c>
      <c r="T1093" s="11">
        <f t="shared" si="106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</v>
      </c>
      <c r="P1094" s="7">
        <f t="shared" si="102"/>
        <v>3</v>
      </c>
      <c r="Q1094" t="str">
        <f t="shared" si="103"/>
        <v>games</v>
      </c>
      <c r="R1094" t="str">
        <f t="shared" si="104"/>
        <v>video games</v>
      </c>
      <c r="S1094" s="11">
        <f t="shared" si="105"/>
        <v>41250.025902777779</v>
      </c>
      <c r="T1094" s="11">
        <f t="shared" si="106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14</v>
      </c>
      <c r="P1095" s="7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11">
        <f t="shared" si="105"/>
        <v>42396.973807870367</v>
      </c>
      <c r="T1095" s="11">
        <f t="shared" si="106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18</v>
      </c>
      <c r="P1096" s="7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11">
        <f t="shared" si="105"/>
        <v>40795.713344907403</v>
      </c>
      <c r="T1096" s="11">
        <f t="shared" si="106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</v>
      </c>
      <c r="P1097" s="7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11">
        <f t="shared" si="105"/>
        <v>41486.537268518521</v>
      </c>
      <c r="T1097" s="11">
        <f t="shared" si="106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18</v>
      </c>
      <c r="P1098" s="7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11">
        <f t="shared" si="105"/>
        <v>41885.51798611111</v>
      </c>
      <c r="T1098" s="11">
        <f t="shared" si="106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0</v>
      </c>
      <c r="P1099" s="7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11">
        <f t="shared" si="105"/>
        <v>41660.792557870373</v>
      </c>
      <c r="T1099" s="11">
        <f t="shared" si="106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</v>
      </c>
      <c r="P1100" s="7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11">
        <f t="shared" si="105"/>
        <v>41712.762673611112</v>
      </c>
      <c r="T1100" s="11">
        <f t="shared" si="106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1</v>
      </c>
      <c r="P1101" s="7">
        <f t="shared" si="102"/>
        <v>25</v>
      </c>
      <c r="Q1101" t="str">
        <f t="shared" si="103"/>
        <v>games</v>
      </c>
      <c r="R1101" t="str">
        <f t="shared" si="104"/>
        <v>video games</v>
      </c>
      <c r="S1101" s="11">
        <f t="shared" si="105"/>
        <v>42107.836435185185</v>
      </c>
      <c r="T1101" s="11">
        <f t="shared" si="106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3</v>
      </c>
      <c r="P1102" s="7">
        <f t="shared" si="102"/>
        <v>10</v>
      </c>
      <c r="Q1102" t="str">
        <f t="shared" si="103"/>
        <v>games</v>
      </c>
      <c r="R1102" t="str">
        <f t="shared" si="104"/>
        <v>video games</v>
      </c>
      <c r="S1102" s="11">
        <f t="shared" si="105"/>
        <v>42384.110775462963</v>
      </c>
      <c r="T1102" s="11">
        <f t="shared" si="106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0</v>
      </c>
      <c r="P1103" s="7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11">
        <f t="shared" si="105"/>
        <v>42538.77243055556</v>
      </c>
      <c r="T1103" s="11">
        <f t="shared" si="106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</v>
      </c>
      <c r="P1104" s="7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11">
        <f t="shared" si="105"/>
        <v>41577.045428240745</v>
      </c>
      <c r="T1104" s="11">
        <f t="shared" si="106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2</v>
      </c>
      <c r="P1105" s="7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11">
        <f t="shared" si="105"/>
        <v>42479.22210648148</v>
      </c>
      <c r="T1105" s="11">
        <f t="shared" si="106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5</v>
      </c>
      <c r="P1106" s="7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11">
        <f t="shared" si="105"/>
        <v>41771.40996527778</v>
      </c>
      <c r="T1106" s="11">
        <f t="shared" si="106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0</v>
      </c>
      <c r="P1107" s="7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11">
        <f t="shared" si="105"/>
        <v>41692.135729166665</v>
      </c>
      <c r="T1107" s="11">
        <f t="shared" si="106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41</v>
      </c>
      <c r="P1108" s="7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11">
        <f t="shared" si="105"/>
        <v>40973.740451388891</v>
      </c>
      <c r="T1108" s="11">
        <f t="shared" si="106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7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11">
        <f t="shared" si="105"/>
        <v>41813.861388888887</v>
      </c>
      <c r="T1109" s="11">
        <f t="shared" si="106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3</v>
      </c>
      <c r="P1110" s="7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11">
        <f t="shared" si="105"/>
        <v>40952.636979166666</v>
      </c>
      <c r="T1110" s="11">
        <f t="shared" si="106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0</v>
      </c>
      <c r="P1111" s="7">
        <f t="shared" si="102"/>
        <v>15</v>
      </c>
      <c r="Q1111" t="str">
        <f t="shared" si="103"/>
        <v>games</v>
      </c>
      <c r="R1111" t="str">
        <f t="shared" si="104"/>
        <v>video games</v>
      </c>
      <c r="S1111" s="11">
        <f t="shared" si="105"/>
        <v>42662.752199074079</v>
      </c>
      <c r="T1111" s="11">
        <f t="shared" si="106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1</v>
      </c>
      <c r="P1112" s="7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11">
        <f t="shared" si="105"/>
        <v>41220.933124999996</v>
      </c>
      <c r="T1112" s="11">
        <f t="shared" si="106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0</v>
      </c>
      <c r="P1113" s="7">
        <f t="shared" si="102"/>
        <v>1</v>
      </c>
      <c r="Q1113" t="str">
        <f t="shared" si="103"/>
        <v>games</v>
      </c>
      <c r="R1113" t="str">
        <f t="shared" si="104"/>
        <v>video games</v>
      </c>
      <c r="S1113" s="11">
        <f t="shared" si="105"/>
        <v>42347.203587962969</v>
      </c>
      <c r="T1113" s="11">
        <f t="shared" si="106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36</v>
      </c>
      <c r="P1114" s="7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11">
        <f t="shared" si="105"/>
        <v>41963.759386574078</v>
      </c>
      <c r="T1114" s="11">
        <f t="shared" si="106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1</v>
      </c>
      <c r="P1115" s="7">
        <f t="shared" si="102"/>
        <v>5</v>
      </c>
      <c r="Q1115" t="str">
        <f t="shared" si="103"/>
        <v>games</v>
      </c>
      <c r="R1115" t="str">
        <f t="shared" si="104"/>
        <v>video games</v>
      </c>
      <c r="S1115" s="11">
        <f t="shared" si="105"/>
        <v>41835.977083333331</v>
      </c>
      <c r="T1115" s="11">
        <f t="shared" si="106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0</v>
      </c>
      <c r="P1116" s="7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11">
        <f t="shared" si="105"/>
        <v>41526.345914351856</v>
      </c>
      <c r="T1116" s="11">
        <f t="shared" si="106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0</v>
      </c>
      <c r="P1117" s="7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11">
        <f t="shared" si="105"/>
        <v>42429.695543981477</v>
      </c>
      <c r="T1117" s="11">
        <f t="shared" si="106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0</v>
      </c>
      <c r="P1118" s="7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11">
        <f t="shared" si="105"/>
        <v>41009.847314814811</v>
      </c>
      <c r="T1118" s="11">
        <f t="shared" si="106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</v>
      </c>
      <c r="P1119" s="7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11">
        <f t="shared" si="105"/>
        <v>42333.598530092597</v>
      </c>
      <c r="T1119" s="11">
        <f t="shared" si="106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</v>
      </c>
      <c r="P1120" s="7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11">
        <f t="shared" si="105"/>
        <v>41704.16642361111</v>
      </c>
      <c r="T1120" s="11">
        <f t="shared" si="106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0</v>
      </c>
      <c r="P1121" s="7">
        <f t="shared" si="102"/>
        <v>5</v>
      </c>
      <c r="Q1121" t="str">
        <f t="shared" si="103"/>
        <v>games</v>
      </c>
      <c r="R1121" t="str">
        <f t="shared" si="104"/>
        <v>video games</v>
      </c>
      <c r="S1121" s="11">
        <f t="shared" si="105"/>
        <v>41722.792407407411</v>
      </c>
      <c r="T1121" s="11">
        <f t="shared" si="106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7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11">
        <f t="shared" si="105"/>
        <v>40799.872685185182</v>
      </c>
      <c r="T1122" s="11">
        <f t="shared" si="106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0</v>
      </c>
      <c r="P1123" s="7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11">
        <f t="shared" si="105"/>
        <v>42412.934212962966</v>
      </c>
      <c r="T1123" s="11">
        <f t="shared" si="106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7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11">
        <f t="shared" si="105"/>
        <v>41410.703993055555</v>
      </c>
      <c r="T1124" s="11">
        <f t="shared" si="106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0</v>
      </c>
      <c r="P1125" s="7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11">
        <f t="shared" si="105"/>
        <v>41718.5237037037</v>
      </c>
      <c r="T1125" s="11">
        <f t="shared" si="106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0</v>
      </c>
      <c r="P1126" s="7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11">
        <f t="shared" si="105"/>
        <v>42094.667256944449</v>
      </c>
      <c r="T1126" s="11">
        <f t="shared" si="106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11">
        <f t="shared" si="105"/>
        <v>42212.624189814815</v>
      </c>
      <c r="T1127" s="11">
        <f t="shared" si="106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1</v>
      </c>
      <c r="P1128" s="7">
        <f t="shared" si="102"/>
        <v>5</v>
      </c>
      <c r="Q1128" t="str">
        <f t="shared" si="103"/>
        <v>games</v>
      </c>
      <c r="R1128" t="str">
        <f t="shared" si="104"/>
        <v>mobile games</v>
      </c>
      <c r="S1128" s="11">
        <f t="shared" si="105"/>
        <v>42535.327476851846</v>
      </c>
      <c r="T1128" s="11">
        <f t="shared" si="106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2</v>
      </c>
      <c r="P1129" s="7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11">
        <f t="shared" si="105"/>
        <v>41926.854166666664</v>
      </c>
      <c r="T1129" s="11">
        <f t="shared" si="106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0</v>
      </c>
      <c r="P1130" s="7">
        <f t="shared" si="102"/>
        <v>1</v>
      </c>
      <c r="Q1130" t="str">
        <f t="shared" si="103"/>
        <v>games</v>
      </c>
      <c r="R1130" t="str">
        <f t="shared" si="104"/>
        <v>mobile games</v>
      </c>
      <c r="S1130" s="11">
        <f t="shared" si="105"/>
        <v>41828.649502314816</v>
      </c>
      <c r="T1130" s="11">
        <f t="shared" si="106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0</v>
      </c>
      <c r="P1131" s="7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11">
        <f t="shared" si="105"/>
        <v>42496.264965277776</v>
      </c>
      <c r="T1131" s="11">
        <f t="shared" si="106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0</v>
      </c>
      <c r="P1132" s="7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11">
        <f t="shared" si="105"/>
        <v>41908.996527777781</v>
      </c>
      <c r="T1132" s="11">
        <f t="shared" si="106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7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11">
        <f t="shared" si="105"/>
        <v>42332.908194444448</v>
      </c>
      <c r="T1133" s="11">
        <f t="shared" si="106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14</v>
      </c>
      <c r="P1134" s="7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11">
        <f t="shared" si="105"/>
        <v>42706.115405092598</v>
      </c>
      <c r="T1134" s="11">
        <f t="shared" si="106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1</v>
      </c>
      <c r="P1135" s="7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11">
        <f t="shared" si="105"/>
        <v>41821.407187500001</v>
      </c>
      <c r="T1135" s="11">
        <f t="shared" si="106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0</v>
      </c>
      <c r="P1136" s="7">
        <f t="shared" si="102"/>
        <v>1</v>
      </c>
      <c r="Q1136" t="str">
        <f t="shared" si="103"/>
        <v>games</v>
      </c>
      <c r="R1136" t="str">
        <f t="shared" si="104"/>
        <v>mobile games</v>
      </c>
      <c r="S1136" s="11">
        <f t="shared" si="105"/>
        <v>41958.285046296296</v>
      </c>
      <c r="T1136" s="11">
        <f t="shared" si="106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5</v>
      </c>
      <c r="P1137" s="7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11">
        <f t="shared" si="105"/>
        <v>42558.989513888882</v>
      </c>
      <c r="T1137" s="11">
        <f t="shared" si="106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</v>
      </c>
      <c r="P1138" s="7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11">
        <f t="shared" si="105"/>
        <v>42327.671631944439</v>
      </c>
      <c r="T1138" s="11">
        <f t="shared" si="106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40</v>
      </c>
      <c r="P1139" s="7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11">
        <f t="shared" si="105"/>
        <v>42453.819687499999</v>
      </c>
      <c r="T1139" s="11">
        <f t="shared" si="106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0</v>
      </c>
      <c r="P1140" s="7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11">
        <f t="shared" si="105"/>
        <v>42736.9066087963</v>
      </c>
      <c r="T1140" s="11">
        <f t="shared" si="106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0</v>
      </c>
      <c r="P1141" s="7">
        <f t="shared" si="102"/>
        <v>5</v>
      </c>
      <c r="Q1141" t="str">
        <f t="shared" si="103"/>
        <v>games</v>
      </c>
      <c r="R1141" t="str">
        <f t="shared" si="104"/>
        <v>mobile games</v>
      </c>
      <c r="S1141" s="11">
        <f t="shared" si="105"/>
        <v>41975.347523148142</v>
      </c>
      <c r="T1141" s="11">
        <f t="shared" si="106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7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11">
        <f t="shared" si="105"/>
        <v>42192.462048611109</v>
      </c>
      <c r="T1142" s="11">
        <f t="shared" si="106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7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11">
        <f t="shared" si="105"/>
        <v>42164.699652777781</v>
      </c>
      <c r="T1143" s="11">
        <f t="shared" si="106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7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11">
        <f t="shared" si="105"/>
        <v>42022.006099537044</v>
      </c>
      <c r="T1144" s="11">
        <f t="shared" si="106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0</v>
      </c>
      <c r="P1145" s="7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11">
        <f t="shared" si="105"/>
        <v>42325.19358796296</v>
      </c>
      <c r="T1145" s="11">
        <f t="shared" si="106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7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11">
        <f t="shared" si="105"/>
        <v>42093.181944444441</v>
      </c>
      <c r="T1146" s="11">
        <f t="shared" si="106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0</v>
      </c>
      <c r="P1147" s="7">
        <f t="shared" si="102"/>
        <v>100</v>
      </c>
      <c r="Q1147" t="str">
        <f t="shared" si="103"/>
        <v>food</v>
      </c>
      <c r="R1147" t="str">
        <f t="shared" si="104"/>
        <v>food trucks</v>
      </c>
      <c r="S1147" s="11">
        <f t="shared" si="105"/>
        <v>41854.747592592597</v>
      </c>
      <c r="T1147" s="11">
        <f t="shared" si="106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9</v>
      </c>
      <c r="P1148" s="7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11">
        <f t="shared" si="105"/>
        <v>41723.9533912037</v>
      </c>
      <c r="T1148" s="11">
        <f t="shared" si="106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7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11">
        <f t="shared" si="105"/>
        <v>41871.972025462965</v>
      </c>
      <c r="T1149" s="11">
        <f t="shared" si="106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0</v>
      </c>
      <c r="P1150" s="7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11">
        <f t="shared" si="105"/>
        <v>42675.171076388884</v>
      </c>
      <c r="T1150" s="11">
        <f t="shared" si="106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0</v>
      </c>
      <c r="P1151" s="7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11">
        <f t="shared" si="105"/>
        <v>42507.71025462963</v>
      </c>
      <c r="T1151" s="11">
        <f t="shared" si="106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10</v>
      </c>
      <c r="P1152" s="7">
        <f t="shared" si="102"/>
        <v>42</v>
      </c>
      <c r="Q1152" t="str">
        <f t="shared" si="103"/>
        <v>food</v>
      </c>
      <c r="R1152" t="str">
        <f t="shared" si="104"/>
        <v>food trucks</v>
      </c>
      <c r="S1152" s="11">
        <f t="shared" si="105"/>
        <v>42317.954571759255</v>
      </c>
      <c r="T1152" s="11">
        <f t="shared" si="106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7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11">
        <f t="shared" si="105"/>
        <v>42224.102581018517</v>
      </c>
      <c r="T1153" s="11">
        <f t="shared" si="106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6</v>
      </c>
      <c r="P1154" s="7">
        <f t="shared" ref="P1154:P1217" si="108">($E1154/$L1154)</f>
        <v>60.733333333333334</v>
      </c>
      <c r="Q1154" t="str">
        <f t="shared" ref="Q1154:Q1217" si="109">(LEFT($N1154,SEARCH("/",$N1154,1)-1))</f>
        <v>food</v>
      </c>
      <c r="R1154" t="str">
        <f t="shared" ref="R1154:R1217" si="110">RIGHT($N1154,LEN($N1154)-SEARCH("/",$N1154))</f>
        <v>food trucks</v>
      </c>
      <c r="S1154" s="11">
        <f t="shared" ref="S1154:S1217" si="111">((($J1154/60)/60)/24)+DATE(1970,1,1)</f>
        <v>42109.709629629629</v>
      </c>
      <c r="T1154" s="11">
        <f t="shared" ref="T1154:T1217" si="112">((($I1154/60)/60)/24)+DATE(1970,1,1)</f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3">ROUND(((E1155/D1155)*100),0)</f>
        <v>1</v>
      </c>
      <c r="P1155" s="7">
        <f t="shared" si="108"/>
        <v>50</v>
      </c>
      <c r="Q1155" t="str">
        <f t="shared" si="109"/>
        <v>food</v>
      </c>
      <c r="R1155" t="str">
        <f t="shared" si="110"/>
        <v>food trucks</v>
      </c>
      <c r="S1155" s="11">
        <f t="shared" si="111"/>
        <v>42143.714178240742</v>
      </c>
      <c r="T1155" s="11">
        <f t="shared" si="112"/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3"/>
        <v>7</v>
      </c>
      <c r="P1156" s="7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11">
        <f t="shared" si="111"/>
        <v>42223.108865740738</v>
      </c>
      <c r="T1156" s="11">
        <f t="shared" si="112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1</v>
      </c>
      <c r="P1157" s="7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11">
        <f t="shared" si="111"/>
        <v>41835.763981481483</v>
      </c>
      <c r="T1157" s="11">
        <f t="shared" si="112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7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11">
        <f t="shared" si="111"/>
        <v>42029.07131944444</v>
      </c>
      <c r="T1158" s="11">
        <f t="shared" si="112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2</v>
      </c>
      <c r="P1159" s="7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11">
        <f t="shared" si="111"/>
        <v>41918.628240740742</v>
      </c>
      <c r="T1159" s="11">
        <f t="shared" si="112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0</v>
      </c>
      <c r="P1160" s="7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11">
        <f t="shared" si="111"/>
        <v>41952.09175925926</v>
      </c>
      <c r="T1160" s="11">
        <f t="shared" si="112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7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11">
        <f t="shared" si="111"/>
        <v>42154.726446759261</v>
      </c>
      <c r="T1161" s="11">
        <f t="shared" si="112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4</v>
      </c>
      <c r="P1162" s="7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11">
        <f t="shared" si="111"/>
        <v>42061.154930555553</v>
      </c>
      <c r="T1162" s="11">
        <f t="shared" si="112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7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11">
        <f t="shared" si="111"/>
        <v>42122.629502314812</v>
      </c>
      <c r="T1163" s="11">
        <f t="shared" si="112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0</v>
      </c>
      <c r="P1164" s="7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11">
        <f t="shared" si="111"/>
        <v>41876.683611111112</v>
      </c>
      <c r="T1164" s="11">
        <f t="shared" si="112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7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11">
        <f t="shared" si="111"/>
        <v>41830.723611111112</v>
      </c>
      <c r="T1165" s="11">
        <f t="shared" si="112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7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11">
        <f t="shared" si="111"/>
        <v>42509.724328703705</v>
      </c>
      <c r="T1166" s="11">
        <f t="shared" si="112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21</v>
      </c>
      <c r="P1167" s="7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11">
        <f t="shared" si="111"/>
        <v>41792.214467592588</v>
      </c>
      <c r="T1167" s="11">
        <f t="shared" si="112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19</v>
      </c>
      <c r="P1168" s="7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11">
        <f t="shared" si="111"/>
        <v>42150.485439814816</v>
      </c>
      <c r="T1168" s="11">
        <f t="shared" si="112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2</v>
      </c>
      <c r="P1169" s="7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11">
        <f t="shared" si="111"/>
        <v>41863.734895833331</v>
      </c>
      <c r="T1169" s="11">
        <f t="shared" si="112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6</v>
      </c>
      <c r="P1170" s="7">
        <f t="shared" si="108"/>
        <v>340</v>
      </c>
      <c r="Q1170" t="str">
        <f t="shared" si="109"/>
        <v>food</v>
      </c>
      <c r="R1170" t="str">
        <f t="shared" si="110"/>
        <v>food trucks</v>
      </c>
      <c r="S1170" s="11">
        <f t="shared" si="111"/>
        <v>42605.053993055553</v>
      </c>
      <c r="T1170" s="11">
        <f t="shared" si="112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0</v>
      </c>
      <c r="P1171" s="7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11">
        <f t="shared" si="111"/>
        <v>42027.353738425925</v>
      </c>
      <c r="T1171" s="11">
        <f t="shared" si="112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0</v>
      </c>
      <c r="P1172" s="7">
        <f t="shared" si="108"/>
        <v>50</v>
      </c>
      <c r="Q1172" t="str">
        <f t="shared" si="109"/>
        <v>food</v>
      </c>
      <c r="R1172" t="str">
        <f t="shared" si="110"/>
        <v>food trucks</v>
      </c>
      <c r="S1172" s="11">
        <f t="shared" si="111"/>
        <v>42124.893182870372</v>
      </c>
      <c r="T1172" s="11">
        <f t="shared" si="112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0</v>
      </c>
      <c r="P1173" s="7">
        <f t="shared" si="108"/>
        <v>25</v>
      </c>
      <c r="Q1173" t="str">
        <f t="shared" si="109"/>
        <v>food</v>
      </c>
      <c r="R1173" t="str">
        <f t="shared" si="110"/>
        <v>food trucks</v>
      </c>
      <c r="S1173" s="11">
        <f t="shared" si="111"/>
        <v>41938.804710648146</v>
      </c>
      <c r="T1173" s="11">
        <f t="shared" si="112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7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11">
        <f t="shared" si="111"/>
        <v>41841.682314814818</v>
      </c>
      <c r="T1174" s="11">
        <f t="shared" si="112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0</v>
      </c>
      <c r="P1175" s="7">
        <f t="shared" si="108"/>
        <v>30</v>
      </c>
      <c r="Q1175" t="str">
        <f t="shared" si="109"/>
        <v>food</v>
      </c>
      <c r="R1175" t="str">
        <f t="shared" si="110"/>
        <v>food trucks</v>
      </c>
      <c r="S1175" s="11">
        <f t="shared" si="111"/>
        <v>42184.185844907406</v>
      </c>
      <c r="T1175" s="11">
        <f t="shared" si="112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6</v>
      </c>
      <c r="P1176" s="7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11">
        <f t="shared" si="111"/>
        <v>42468.84174768519</v>
      </c>
      <c r="T1176" s="11">
        <f t="shared" si="112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3</v>
      </c>
      <c r="P1177" s="7">
        <f t="shared" si="108"/>
        <v>65</v>
      </c>
      <c r="Q1177" t="str">
        <f t="shared" si="109"/>
        <v>food</v>
      </c>
      <c r="R1177" t="str">
        <f t="shared" si="110"/>
        <v>food trucks</v>
      </c>
      <c r="S1177" s="11">
        <f t="shared" si="111"/>
        <v>42170.728460648148</v>
      </c>
      <c r="T1177" s="11">
        <f t="shared" si="112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0</v>
      </c>
      <c r="P1178" s="7">
        <f t="shared" si="108"/>
        <v>10</v>
      </c>
      <c r="Q1178" t="str">
        <f t="shared" si="109"/>
        <v>food</v>
      </c>
      <c r="R1178" t="str">
        <f t="shared" si="110"/>
        <v>food trucks</v>
      </c>
      <c r="S1178" s="11">
        <f t="shared" si="111"/>
        <v>42746.019652777773</v>
      </c>
      <c r="T1178" s="11">
        <f t="shared" si="112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7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11">
        <f t="shared" si="111"/>
        <v>41897.660833333335</v>
      </c>
      <c r="T1179" s="11">
        <f t="shared" si="112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0</v>
      </c>
      <c r="P1180" s="7">
        <f t="shared" si="108"/>
        <v>5</v>
      </c>
      <c r="Q1180" t="str">
        <f t="shared" si="109"/>
        <v>food</v>
      </c>
      <c r="R1180" t="str">
        <f t="shared" si="110"/>
        <v>food trucks</v>
      </c>
      <c r="S1180" s="11">
        <f t="shared" si="111"/>
        <v>41837.905694444446</v>
      </c>
      <c r="T1180" s="11">
        <f t="shared" si="112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</v>
      </c>
      <c r="P1181" s="7">
        <f t="shared" si="108"/>
        <v>640</v>
      </c>
      <c r="Q1181" t="str">
        <f t="shared" si="109"/>
        <v>food</v>
      </c>
      <c r="R1181" t="str">
        <f t="shared" si="110"/>
        <v>food trucks</v>
      </c>
      <c r="S1181" s="11">
        <f t="shared" si="111"/>
        <v>42275.720219907409</v>
      </c>
      <c r="T1181" s="11">
        <f t="shared" si="112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12</v>
      </c>
      <c r="P1182" s="7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11">
        <f t="shared" si="111"/>
        <v>41781.806875000002</v>
      </c>
      <c r="T1182" s="11">
        <f t="shared" si="112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0</v>
      </c>
      <c r="P1183" s="7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11">
        <f t="shared" si="111"/>
        <v>42034.339363425926</v>
      </c>
      <c r="T1183" s="11">
        <f t="shared" si="112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</v>
      </c>
      <c r="P1184" s="7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11">
        <f t="shared" si="111"/>
        <v>42728.827407407407</v>
      </c>
      <c r="T1184" s="11">
        <f t="shared" si="112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4</v>
      </c>
      <c r="P1185" s="7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11">
        <f t="shared" si="111"/>
        <v>42656.86137731481</v>
      </c>
      <c r="T1185" s="11">
        <f t="shared" si="112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105</v>
      </c>
      <c r="P1186" s="7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11">
        <f t="shared" si="111"/>
        <v>42741.599664351852</v>
      </c>
      <c r="T1186" s="11">
        <f t="shared" si="112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105</v>
      </c>
      <c r="P1187" s="7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11">
        <f t="shared" si="111"/>
        <v>42130.865150462967</v>
      </c>
      <c r="T1187" s="11">
        <f t="shared" si="112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107</v>
      </c>
      <c r="P1188" s="7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11">
        <f t="shared" si="111"/>
        <v>42123.86336805555</v>
      </c>
      <c r="T1188" s="11">
        <f t="shared" si="112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104</v>
      </c>
      <c r="P1189" s="7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11">
        <f t="shared" si="111"/>
        <v>42109.894942129627</v>
      </c>
      <c r="T1189" s="11">
        <f t="shared" si="112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161</v>
      </c>
      <c r="P1190" s="7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11">
        <f t="shared" si="111"/>
        <v>42711.700694444444</v>
      </c>
      <c r="T1190" s="11">
        <f t="shared" si="112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108</v>
      </c>
      <c r="P1191" s="7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11">
        <f t="shared" si="111"/>
        <v>42529.979108796295</v>
      </c>
      <c r="T1191" s="11">
        <f t="shared" si="112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135</v>
      </c>
      <c r="P1192" s="7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11">
        <f t="shared" si="111"/>
        <v>41852.665798611109</v>
      </c>
      <c r="T1192" s="11">
        <f t="shared" si="112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109</v>
      </c>
      <c r="P1193" s="7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11">
        <f t="shared" si="111"/>
        <v>42419.603703703702</v>
      </c>
      <c r="T1193" s="11">
        <f t="shared" si="112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290</v>
      </c>
      <c r="P1194" s="7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11">
        <f t="shared" si="111"/>
        <v>42747.506689814814</v>
      </c>
      <c r="T1194" s="11">
        <f t="shared" si="112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104</v>
      </c>
      <c r="P1195" s="7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11">
        <f t="shared" si="111"/>
        <v>42409.776076388895</v>
      </c>
      <c r="T1195" s="11">
        <f t="shared" si="112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322</v>
      </c>
      <c r="P1196" s="7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11">
        <f t="shared" si="111"/>
        <v>42072.488182870366</v>
      </c>
      <c r="T1196" s="11">
        <f t="shared" si="112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135</v>
      </c>
      <c r="P1197" s="7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11">
        <f t="shared" si="111"/>
        <v>42298.34783564815</v>
      </c>
      <c r="T1197" s="11">
        <f t="shared" si="112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270</v>
      </c>
      <c r="P1198" s="7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11">
        <f t="shared" si="111"/>
        <v>42326.818738425922</v>
      </c>
      <c r="T1198" s="11">
        <f t="shared" si="112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253</v>
      </c>
      <c r="P1199" s="7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11">
        <f t="shared" si="111"/>
        <v>42503.66474537037</v>
      </c>
      <c r="T1199" s="11">
        <f t="shared" si="112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261</v>
      </c>
      <c r="P1200" s="7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11">
        <f t="shared" si="111"/>
        <v>42333.619050925925</v>
      </c>
      <c r="T1200" s="11">
        <f t="shared" si="112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101</v>
      </c>
      <c r="P1201" s="7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11">
        <f t="shared" si="111"/>
        <v>42161.770833333328</v>
      </c>
      <c r="T1201" s="11">
        <f t="shared" si="112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126</v>
      </c>
      <c r="P1202" s="7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11">
        <f t="shared" si="111"/>
        <v>42089.477500000001</v>
      </c>
      <c r="T1202" s="11">
        <f t="shared" si="112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102</v>
      </c>
      <c r="P1203" s="7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11">
        <f t="shared" si="111"/>
        <v>42536.60701388889</v>
      </c>
      <c r="T1203" s="11">
        <f t="shared" si="112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199</v>
      </c>
      <c r="P1204" s="7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11">
        <f t="shared" si="111"/>
        <v>42152.288819444439</v>
      </c>
      <c r="T1204" s="11">
        <f t="shared" si="112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102</v>
      </c>
      <c r="P1205" s="7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11">
        <f t="shared" si="111"/>
        <v>42125.614895833336</v>
      </c>
      <c r="T1205" s="11">
        <f t="shared" si="112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103</v>
      </c>
      <c r="P1206" s="7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11">
        <f t="shared" si="111"/>
        <v>42297.748067129629</v>
      </c>
      <c r="T1206" s="11">
        <f t="shared" si="112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101</v>
      </c>
      <c r="P1207" s="7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11">
        <f t="shared" si="111"/>
        <v>42138.506377314814</v>
      </c>
      <c r="T1207" s="11">
        <f t="shared" si="112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115</v>
      </c>
      <c r="P1208" s="7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11">
        <f t="shared" si="111"/>
        <v>42772.776076388895</v>
      </c>
      <c r="T1208" s="11">
        <f t="shared" si="112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104</v>
      </c>
      <c r="P1209" s="7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11">
        <f t="shared" si="111"/>
        <v>42430.430243055554</v>
      </c>
      <c r="T1209" s="11">
        <f t="shared" si="112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155</v>
      </c>
      <c r="P1210" s="7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11">
        <f t="shared" si="111"/>
        <v>42423.709074074075</v>
      </c>
      <c r="T1210" s="11">
        <f t="shared" si="112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106</v>
      </c>
      <c r="P1211" s="7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11">
        <f t="shared" si="111"/>
        <v>42761.846122685187</v>
      </c>
      <c r="T1211" s="11">
        <f t="shared" si="112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254</v>
      </c>
      <c r="P1212" s="7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11">
        <f t="shared" si="111"/>
        <v>42132.941805555558</v>
      </c>
      <c r="T1212" s="11">
        <f t="shared" si="112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101</v>
      </c>
      <c r="P1213" s="7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11">
        <f t="shared" si="111"/>
        <v>42515.866446759261</v>
      </c>
      <c r="T1213" s="11">
        <f t="shared" si="112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129</v>
      </c>
      <c r="P1214" s="7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11">
        <f t="shared" si="111"/>
        <v>42318.950173611112</v>
      </c>
      <c r="T1214" s="11">
        <f t="shared" si="112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102</v>
      </c>
      <c r="P1215" s="7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11">
        <f t="shared" si="111"/>
        <v>42731.755787037036</v>
      </c>
      <c r="T1215" s="11">
        <f t="shared" si="112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132</v>
      </c>
      <c r="P1216" s="7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11">
        <f t="shared" si="111"/>
        <v>42104.840335648143</v>
      </c>
      <c r="T1216" s="11">
        <f t="shared" si="112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786</v>
      </c>
      <c r="P1217" s="7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11">
        <f t="shared" si="111"/>
        <v>41759.923101851848</v>
      </c>
      <c r="T1217" s="11">
        <f t="shared" si="112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146</v>
      </c>
      <c r="P1218" s="7">
        <f t="shared" ref="P1218:P1281" si="114">($E1218/$L1218)</f>
        <v>91.882882882882882</v>
      </c>
      <c r="Q1218" t="str">
        <f t="shared" ref="Q1218:Q1281" si="115">(LEFT($N1218,SEARCH("/",$N1218,1)-1))</f>
        <v>photography</v>
      </c>
      <c r="R1218" t="str">
        <f t="shared" ref="R1218:R1281" si="116">RIGHT($N1218,LEN($N1218)-SEARCH("/",$N1218))</f>
        <v>photobooks</v>
      </c>
      <c r="S1218" s="11">
        <f t="shared" ref="S1218:S1281" si="117">((($J1218/60)/60)/24)+DATE(1970,1,1)</f>
        <v>42247.616400462968</v>
      </c>
      <c r="T1218" s="11">
        <f t="shared" ref="T1218:T1281" si="118">((($I1218/60)/60)/24)+DATE(1970,1,1)</f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9">ROUND(((E1219/D1219)*100),0)</f>
        <v>103</v>
      </c>
      <c r="P1219" s="7">
        <f t="shared" si="114"/>
        <v>148.57377049180329</v>
      </c>
      <c r="Q1219" t="str">
        <f t="shared" si="115"/>
        <v>photography</v>
      </c>
      <c r="R1219" t="str">
        <f t="shared" si="116"/>
        <v>photobooks</v>
      </c>
      <c r="S1219" s="11">
        <f t="shared" si="117"/>
        <v>42535.809490740736</v>
      </c>
      <c r="T1219" s="11">
        <f t="shared" si="118"/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9"/>
        <v>172</v>
      </c>
      <c r="P1220" s="7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11">
        <f t="shared" si="117"/>
        <v>42278.662037037036</v>
      </c>
      <c r="T1220" s="11">
        <f t="shared" si="118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159</v>
      </c>
      <c r="P1221" s="7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11">
        <f t="shared" si="117"/>
        <v>42633.461956018517</v>
      </c>
      <c r="T1221" s="11">
        <f t="shared" si="118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104</v>
      </c>
      <c r="P1222" s="7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11">
        <f t="shared" si="117"/>
        <v>42211.628611111111</v>
      </c>
      <c r="T1222" s="11">
        <f t="shared" si="118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111</v>
      </c>
      <c r="P1223" s="7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11">
        <f t="shared" si="117"/>
        <v>42680.47555555556</v>
      </c>
      <c r="T1223" s="11">
        <f t="shared" si="118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280</v>
      </c>
      <c r="P1224" s="7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11">
        <f t="shared" si="117"/>
        <v>42430.720451388886</v>
      </c>
      <c r="T1224" s="11">
        <f t="shared" si="118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112</v>
      </c>
      <c r="P1225" s="7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11">
        <f t="shared" si="117"/>
        <v>42654.177187499998</v>
      </c>
      <c r="T1225" s="11">
        <f t="shared" si="118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</v>
      </c>
      <c r="P1226" s="7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11">
        <f t="shared" si="117"/>
        <v>41736.549791666665</v>
      </c>
      <c r="T1226" s="11">
        <f t="shared" si="118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</v>
      </c>
      <c r="P1227" s="7">
        <f t="shared" si="114"/>
        <v>44</v>
      </c>
      <c r="Q1227" t="str">
        <f t="shared" si="115"/>
        <v>music</v>
      </c>
      <c r="R1227" t="str">
        <f t="shared" si="116"/>
        <v>world music</v>
      </c>
      <c r="S1227" s="11">
        <f t="shared" si="117"/>
        <v>41509.905995370369</v>
      </c>
      <c r="T1227" s="11">
        <f t="shared" si="118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4</v>
      </c>
      <c r="P1228" s="7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11">
        <f t="shared" si="117"/>
        <v>41715.874780092592</v>
      </c>
      <c r="T1228" s="11">
        <f t="shared" si="118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7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11">
        <f t="shared" si="117"/>
        <v>41827.919166666667</v>
      </c>
      <c r="T1229" s="11">
        <f t="shared" si="118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29</v>
      </c>
      <c r="P1230" s="7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11">
        <f t="shared" si="117"/>
        <v>40754.729259259257</v>
      </c>
      <c r="T1230" s="11">
        <f t="shared" si="118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1</v>
      </c>
      <c r="P1231" s="7">
        <f t="shared" si="114"/>
        <v>25</v>
      </c>
      <c r="Q1231" t="str">
        <f t="shared" si="115"/>
        <v>music</v>
      </c>
      <c r="R1231" t="str">
        <f t="shared" si="116"/>
        <v>world music</v>
      </c>
      <c r="S1231" s="11">
        <f t="shared" si="117"/>
        <v>40985.459803240738</v>
      </c>
      <c r="T1231" s="11">
        <f t="shared" si="118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7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11">
        <f t="shared" si="117"/>
        <v>40568.972569444442</v>
      </c>
      <c r="T1232" s="11">
        <f t="shared" si="118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7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11">
        <f t="shared" si="117"/>
        <v>42193.941759259258</v>
      </c>
      <c r="T1233" s="11">
        <f t="shared" si="118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1</v>
      </c>
      <c r="P1234" s="7">
        <f t="shared" si="114"/>
        <v>40</v>
      </c>
      <c r="Q1234" t="str">
        <f t="shared" si="115"/>
        <v>music</v>
      </c>
      <c r="R1234" t="str">
        <f t="shared" si="116"/>
        <v>world music</v>
      </c>
      <c r="S1234" s="11">
        <f t="shared" si="117"/>
        <v>41506.848032407412</v>
      </c>
      <c r="T1234" s="11">
        <f t="shared" si="118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12</v>
      </c>
      <c r="P1235" s="7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11">
        <f t="shared" si="117"/>
        <v>40939.948773148149</v>
      </c>
      <c r="T1235" s="11">
        <f t="shared" si="118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7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11">
        <f t="shared" si="117"/>
        <v>42007.788680555561</v>
      </c>
      <c r="T1236" s="11">
        <f t="shared" si="118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3</v>
      </c>
      <c r="P1237" s="7">
        <f t="shared" si="114"/>
        <v>35</v>
      </c>
      <c r="Q1237" t="str">
        <f t="shared" si="115"/>
        <v>music</v>
      </c>
      <c r="R1237" t="str">
        <f t="shared" si="116"/>
        <v>world music</v>
      </c>
      <c r="S1237" s="11">
        <f t="shared" si="117"/>
        <v>41583.135405092595</v>
      </c>
      <c r="T1237" s="11">
        <f t="shared" si="118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7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11">
        <f t="shared" si="117"/>
        <v>41110.680138888885</v>
      </c>
      <c r="T1238" s="11">
        <f t="shared" si="118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7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11">
        <f t="shared" si="117"/>
        <v>41125.283159722225</v>
      </c>
      <c r="T1239" s="11">
        <f t="shared" si="118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18</v>
      </c>
      <c r="P1240" s="7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11">
        <f t="shared" si="117"/>
        <v>40731.61037037037</v>
      </c>
      <c r="T1240" s="11">
        <f t="shared" si="118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7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11">
        <f t="shared" si="117"/>
        <v>40883.962581018517</v>
      </c>
      <c r="T1241" s="11">
        <f t="shared" si="118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</v>
      </c>
      <c r="P1242" s="7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11">
        <f t="shared" si="117"/>
        <v>41409.040011574078</v>
      </c>
      <c r="T1242" s="11">
        <f t="shared" si="118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51</v>
      </c>
      <c r="P1243" s="7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11">
        <f t="shared" si="117"/>
        <v>41923.837731481479</v>
      </c>
      <c r="T1243" s="11">
        <f t="shared" si="118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1</v>
      </c>
      <c r="P1244" s="7">
        <f t="shared" si="114"/>
        <v>5</v>
      </c>
      <c r="Q1244" t="str">
        <f t="shared" si="115"/>
        <v>music</v>
      </c>
      <c r="R1244" t="str">
        <f t="shared" si="116"/>
        <v>world music</v>
      </c>
      <c r="S1244" s="11">
        <f t="shared" si="117"/>
        <v>40782.165532407409</v>
      </c>
      <c r="T1244" s="11">
        <f t="shared" si="118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14</v>
      </c>
      <c r="P1245" s="7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11">
        <f t="shared" si="117"/>
        <v>40671.879293981481</v>
      </c>
      <c r="T1245" s="11">
        <f t="shared" si="118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104</v>
      </c>
      <c r="P1246" s="7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11">
        <f t="shared" si="117"/>
        <v>41355.825497685182</v>
      </c>
      <c r="T1246" s="11">
        <f t="shared" si="118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120</v>
      </c>
      <c r="P1247" s="7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11">
        <f t="shared" si="117"/>
        <v>41774.599930555552</v>
      </c>
      <c r="T1247" s="11">
        <f t="shared" si="118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117</v>
      </c>
      <c r="P1248" s="7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11">
        <f t="shared" si="117"/>
        <v>40838.043391203704</v>
      </c>
      <c r="T1248" s="11">
        <f t="shared" si="118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122</v>
      </c>
      <c r="P1249" s="7">
        <f t="shared" si="114"/>
        <v>85.5</v>
      </c>
      <c r="Q1249" t="str">
        <f t="shared" si="115"/>
        <v>music</v>
      </c>
      <c r="R1249" t="str">
        <f t="shared" si="116"/>
        <v>rock</v>
      </c>
      <c r="S1249" s="11">
        <f t="shared" si="117"/>
        <v>41370.292303240742</v>
      </c>
      <c r="T1249" s="11">
        <f t="shared" si="118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152</v>
      </c>
      <c r="P1250" s="7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11">
        <f t="shared" si="117"/>
        <v>41767.656863425924</v>
      </c>
      <c r="T1250" s="11">
        <f t="shared" si="118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104</v>
      </c>
      <c r="P1251" s="7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11">
        <f t="shared" si="117"/>
        <v>41067.74086805556</v>
      </c>
      <c r="T1251" s="11">
        <f t="shared" si="118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200</v>
      </c>
      <c r="P1252" s="7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11">
        <f t="shared" si="117"/>
        <v>41843.64271990741</v>
      </c>
      <c r="T1252" s="11">
        <f t="shared" si="118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102</v>
      </c>
      <c r="P1253" s="7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11">
        <f t="shared" si="117"/>
        <v>40751.814432870371</v>
      </c>
      <c r="T1253" s="11">
        <f t="shared" si="118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138</v>
      </c>
      <c r="P1254" s="7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11">
        <f t="shared" si="117"/>
        <v>41543.988067129627</v>
      </c>
      <c r="T1254" s="11">
        <f t="shared" si="118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303833</v>
      </c>
      <c r="P1255" s="7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11">
        <f t="shared" si="117"/>
        <v>41855.783645833333</v>
      </c>
      <c r="T1255" s="11">
        <f t="shared" si="118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199</v>
      </c>
      <c r="P1256" s="7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11">
        <f t="shared" si="117"/>
        <v>40487.621365740742</v>
      </c>
      <c r="T1256" s="11">
        <f t="shared" si="118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202</v>
      </c>
      <c r="P1257" s="7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11">
        <f t="shared" si="117"/>
        <v>41579.845509259263</v>
      </c>
      <c r="T1257" s="11">
        <f t="shared" si="118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118</v>
      </c>
      <c r="P1258" s="7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11">
        <f t="shared" si="117"/>
        <v>40921.919340277782</v>
      </c>
      <c r="T1258" s="11">
        <f t="shared" si="118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295</v>
      </c>
      <c r="P1259" s="7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11">
        <f t="shared" si="117"/>
        <v>40587.085532407407</v>
      </c>
      <c r="T1259" s="11">
        <f t="shared" si="118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213</v>
      </c>
      <c r="P1260" s="7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11">
        <f t="shared" si="117"/>
        <v>41487.611250000002</v>
      </c>
      <c r="T1260" s="11">
        <f t="shared" si="118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104</v>
      </c>
      <c r="P1261" s="7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11">
        <f t="shared" si="117"/>
        <v>41766.970648148148</v>
      </c>
      <c r="T1261" s="11">
        <f t="shared" si="118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114</v>
      </c>
      <c r="P1262" s="7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11">
        <f t="shared" si="117"/>
        <v>41666.842824074076</v>
      </c>
      <c r="T1262" s="11">
        <f t="shared" si="118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101</v>
      </c>
      <c r="P1263" s="7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11">
        <f t="shared" si="117"/>
        <v>41638.342905092592</v>
      </c>
      <c r="T1263" s="11">
        <f t="shared" si="118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125</v>
      </c>
      <c r="P1264" s="7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11">
        <f t="shared" si="117"/>
        <v>41656.762638888889</v>
      </c>
      <c r="T1264" s="11">
        <f t="shared" si="118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119</v>
      </c>
      <c r="P1265" s="7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11">
        <f t="shared" si="117"/>
        <v>41692.084143518521</v>
      </c>
      <c r="T1265" s="11">
        <f t="shared" si="118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166</v>
      </c>
      <c r="P1266" s="7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11">
        <f t="shared" si="117"/>
        <v>41547.662997685184</v>
      </c>
      <c r="T1266" s="11">
        <f t="shared" si="118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119</v>
      </c>
      <c r="P1267" s="7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11">
        <f t="shared" si="117"/>
        <v>40465.655266203699</v>
      </c>
      <c r="T1267" s="11">
        <f t="shared" si="118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100</v>
      </c>
      <c r="P1268" s="7">
        <f t="shared" si="114"/>
        <v>190.9</v>
      </c>
      <c r="Q1268" t="str">
        <f t="shared" si="115"/>
        <v>music</v>
      </c>
      <c r="R1268" t="str">
        <f t="shared" si="116"/>
        <v>rock</v>
      </c>
      <c r="S1268" s="11">
        <f t="shared" si="117"/>
        <v>41620.87667824074</v>
      </c>
      <c r="T1268" s="11">
        <f t="shared" si="118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102</v>
      </c>
      <c r="P1269" s="7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11">
        <f t="shared" si="117"/>
        <v>41449.585162037038</v>
      </c>
      <c r="T1269" s="11">
        <f t="shared" si="118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117</v>
      </c>
      <c r="P1270" s="7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11">
        <f t="shared" si="117"/>
        <v>41507.845451388886</v>
      </c>
      <c r="T1270" s="11">
        <f t="shared" si="118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109</v>
      </c>
      <c r="P1271" s="7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11">
        <f t="shared" si="117"/>
        <v>42445.823055555549</v>
      </c>
      <c r="T1271" s="11">
        <f t="shared" si="118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115</v>
      </c>
      <c r="P1272" s="7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11">
        <f t="shared" si="117"/>
        <v>40933.856967592597</v>
      </c>
      <c r="T1272" s="11">
        <f t="shared" si="118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102</v>
      </c>
      <c r="P1273" s="7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11">
        <f t="shared" si="117"/>
        <v>41561.683553240742</v>
      </c>
      <c r="T1273" s="11">
        <f t="shared" si="118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106</v>
      </c>
      <c r="P1274" s="7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11">
        <f t="shared" si="117"/>
        <v>40274.745127314818</v>
      </c>
      <c r="T1274" s="11">
        <f t="shared" si="118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104</v>
      </c>
      <c r="P1275" s="7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11">
        <f t="shared" si="117"/>
        <v>41852.730219907404</v>
      </c>
      <c r="T1275" s="11">
        <f t="shared" si="118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155</v>
      </c>
      <c r="P1276" s="7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11">
        <f t="shared" si="117"/>
        <v>41116.690104166664</v>
      </c>
      <c r="T1276" s="11">
        <f t="shared" si="118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162</v>
      </c>
      <c r="P1277" s="7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11">
        <f t="shared" si="117"/>
        <v>41458.867905092593</v>
      </c>
      <c r="T1277" s="11">
        <f t="shared" si="118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104</v>
      </c>
      <c r="P1278" s="7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11">
        <f t="shared" si="117"/>
        <v>40007.704247685186</v>
      </c>
      <c r="T1278" s="11">
        <f t="shared" si="118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106</v>
      </c>
      <c r="P1279" s="7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11">
        <f t="shared" si="117"/>
        <v>41121.561886574076</v>
      </c>
      <c r="T1279" s="11">
        <f t="shared" si="118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155</v>
      </c>
      <c r="P1280" s="7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11">
        <f t="shared" si="117"/>
        <v>41786.555162037039</v>
      </c>
      <c r="T1280" s="11">
        <f t="shared" si="118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111</v>
      </c>
      <c r="P1281" s="7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11">
        <f t="shared" si="117"/>
        <v>41682.099189814813</v>
      </c>
      <c r="T1281" s="11">
        <f t="shared" si="118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111</v>
      </c>
      <c r="P1282" s="7">
        <f t="shared" ref="P1282:P1345" si="120">($E1282/$L1282)</f>
        <v>127.97523076923076</v>
      </c>
      <c r="Q1282" t="str">
        <f t="shared" ref="Q1282:Q1345" si="121">(LEFT($N1282,SEARCH("/",$N1282,1)-1))</f>
        <v>music</v>
      </c>
      <c r="R1282" t="str">
        <f t="shared" ref="R1282:R1345" si="122">RIGHT($N1282,LEN($N1282)-SEARCH("/",$N1282))</f>
        <v>rock</v>
      </c>
      <c r="S1282" s="11">
        <f t="shared" ref="S1282:S1345" si="123">((($J1282/60)/60)/24)+DATE(1970,1,1)</f>
        <v>40513.757569444446</v>
      </c>
      <c r="T1282" s="11">
        <f t="shared" ref="T1282:T1345" si="124">((($I1282/60)/60)/24)+DATE(1970,1,1)</f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5">ROUND(((E1283/D1283)*100),0)</f>
        <v>111</v>
      </c>
      <c r="P1283" s="7">
        <f t="shared" si="120"/>
        <v>104.72972972972973</v>
      </c>
      <c r="Q1283" t="str">
        <f t="shared" si="121"/>
        <v>music</v>
      </c>
      <c r="R1283" t="str">
        <f t="shared" si="122"/>
        <v>rock</v>
      </c>
      <c r="S1283" s="11">
        <f t="shared" si="123"/>
        <v>41463.743472222224</v>
      </c>
      <c r="T1283" s="11">
        <f t="shared" si="124"/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5"/>
        <v>124</v>
      </c>
      <c r="P1284" s="7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11">
        <f t="shared" si="123"/>
        <v>41586.475173611114</v>
      </c>
      <c r="T1284" s="11">
        <f t="shared" si="124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5"/>
        <v>211</v>
      </c>
      <c r="P1285" s="7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11">
        <f t="shared" si="123"/>
        <v>41320.717465277776</v>
      </c>
      <c r="T1285" s="11">
        <f t="shared" si="124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101</v>
      </c>
      <c r="P1286" s="7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11">
        <f t="shared" si="123"/>
        <v>42712.23474537037</v>
      </c>
      <c r="T1286" s="11">
        <f t="shared" si="124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102</v>
      </c>
      <c r="P1287" s="7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11">
        <f t="shared" si="123"/>
        <v>42160.583043981482</v>
      </c>
      <c r="T1287" s="11">
        <f t="shared" si="124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108</v>
      </c>
      <c r="P1288" s="7">
        <f t="shared" si="120"/>
        <v>81.25</v>
      </c>
      <c r="Q1288" t="str">
        <f t="shared" si="121"/>
        <v>theater</v>
      </c>
      <c r="R1288" t="str">
        <f t="shared" si="122"/>
        <v>plays</v>
      </c>
      <c r="S1288" s="11">
        <f t="shared" si="123"/>
        <v>42039.384571759263</v>
      </c>
      <c r="T1288" s="11">
        <f t="shared" si="124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242</v>
      </c>
      <c r="P1289" s="7">
        <f t="shared" si="120"/>
        <v>24.2</v>
      </c>
      <c r="Q1289" t="str">
        <f t="shared" si="121"/>
        <v>theater</v>
      </c>
      <c r="R1289" t="str">
        <f t="shared" si="122"/>
        <v>plays</v>
      </c>
      <c r="S1289" s="11">
        <f t="shared" si="123"/>
        <v>42107.621018518519</v>
      </c>
      <c r="T1289" s="11">
        <f t="shared" si="124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100</v>
      </c>
      <c r="P1290" s="7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11">
        <f t="shared" si="123"/>
        <v>42561.154664351852</v>
      </c>
      <c r="T1290" s="11">
        <f t="shared" si="124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125</v>
      </c>
      <c r="P1291" s="7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11">
        <f t="shared" si="123"/>
        <v>42709.134780092587</v>
      </c>
      <c r="T1291" s="11">
        <f t="shared" si="124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109</v>
      </c>
      <c r="P1292" s="7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11">
        <f t="shared" si="123"/>
        <v>42086.614942129629</v>
      </c>
      <c r="T1292" s="11">
        <f t="shared" si="124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146</v>
      </c>
      <c r="P1293" s="7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11">
        <f t="shared" si="123"/>
        <v>42064.652673611112</v>
      </c>
      <c r="T1293" s="11">
        <f t="shared" si="124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110</v>
      </c>
      <c r="P1294" s="7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11">
        <f t="shared" si="123"/>
        <v>42256.764212962968</v>
      </c>
      <c r="T1294" s="11">
        <f t="shared" si="124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102</v>
      </c>
      <c r="P1295" s="7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11">
        <f t="shared" si="123"/>
        <v>42292.701053240744</v>
      </c>
      <c r="T1295" s="11">
        <f t="shared" si="124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122</v>
      </c>
      <c r="P1296" s="7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11">
        <f t="shared" si="123"/>
        <v>42278.453668981485</v>
      </c>
      <c r="T1296" s="11">
        <f t="shared" si="124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102</v>
      </c>
      <c r="P1297" s="7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11">
        <f t="shared" si="123"/>
        <v>42184.572881944448</v>
      </c>
      <c r="T1297" s="11">
        <f t="shared" si="124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141</v>
      </c>
      <c r="P1298" s="7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11">
        <f t="shared" si="123"/>
        <v>42423.050613425927</v>
      </c>
      <c r="T1298" s="11">
        <f t="shared" si="124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110</v>
      </c>
      <c r="P1299" s="7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11">
        <f t="shared" si="123"/>
        <v>42461.747199074074</v>
      </c>
      <c r="T1299" s="11">
        <f t="shared" si="124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105</v>
      </c>
      <c r="P1300" s="7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11">
        <f t="shared" si="123"/>
        <v>42458.680925925932</v>
      </c>
      <c r="T1300" s="11">
        <f t="shared" si="124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124</v>
      </c>
      <c r="P1301" s="7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11">
        <f t="shared" si="123"/>
        <v>42169.814340277779</v>
      </c>
      <c r="T1301" s="11">
        <f t="shared" si="124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135</v>
      </c>
      <c r="P1302" s="7">
        <f t="shared" si="120"/>
        <v>168.75</v>
      </c>
      <c r="Q1302" t="str">
        <f t="shared" si="121"/>
        <v>theater</v>
      </c>
      <c r="R1302" t="str">
        <f t="shared" si="122"/>
        <v>plays</v>
      </c>
      <c r="S1302" s="11">
        <f t="shared" si="123"/>
        <v>42483.675208333334</v>
      </c>
      <c r="T1302" s="11">
        <f t="shared" si="124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103</v>
      </c>
      <c r="P1303" s="7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11">
        <f t="shared" si="123"/>
        <v>42195.749745370369</v>
      </c>
      <c r="T1303" s="11">
        <f t="shared" si="124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100</v>
      </c>
      <c r="P1304" s="7">
        <f t="shared" si="120"/>
        <v>50</v>
      </c>
      <c r="Q1304" t="str">
        <f t="shared" si="121"/>
        <v>theater</v>
      </c>
      <c r="R1304" t="str">
        <f t="shared" si="122"/>
        <v>plays</v>
      </c>
      <c r="S1304" s="11">
        <f t="shared" si="123"/>
        <v>42675.057997685188</v>
      </c>
      <c r="T1304" s="11">
        <f t="shared" si="124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130</v>
      </c>
      <c r="P1305" s="7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11">
        <f t="shared" si="123"/>
        <v>42566.441203703704</v>
      </c>
      <c r="T1305" s="11">
        <f t="shared" si="124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40</v>
      </c>
      <c r="P1306" s="7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11">
        <f t="shared" si="123"/>
        <v>42747.194502314815</v>
      </c>
      <c r="T1306" s="11">
        <f t="shared" si="124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26</v>
      </c>
      <c r="P1307" s="7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11">
        <f t="shared" si="123"/>
        <v>42543.665601851855</v>
      </c>
      <c r="T1307" s="11">
        <f t="shared" si="124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65</v>
      </c>
      <c r="P1308" s="7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11">
        <f t="shared" si="123"/>
        <v>41947.457569444443</v>
      </c>
      <c r="T1308" s="11">
        <f t="shared" si="124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12</v>
      </c>
      <c r="P1309" s="7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11">
        <f t="shared" si="123"/>
        <v>42387.503229166665</v>
      </c>
      <c r="T1309" s="11">
        <f t="shared" si="124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11</v>
      </c>
      <c r="P1310" s="7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11">
        <f t="shared" si="123"/>
        <v>42611.613564814819</v>
      </c>
      <c r="T1310" s="11">
        <f t="shared" si="124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112</v>
      </c>
      <c r="P1311" s="7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11">
        <f t="shared" si="123"/>
        <v>42257.882731481484</v>
      </c>
      <c r="T1311" s="11">
        <f t="shared" si="124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16</v>
      </c>
      <c r="P1312" s="7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11">
        <f t="shared" si="123"/>
        <v>42556.667245370365</v>
      </c>
      <c r="T1312" s="11">
        <f t="shared" si="124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32</v>
      </c>
      <c r="P1313" s="7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11">
        <f t="shared" si="123"/>
        <v>42669.802303240736</v>
      </c>
      <c r="T1313" s="11">
        <f t="shared" si="124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1</v>
      </c>
      <c r="P1314" s="7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11">
        <f t="shared" si="123"/>
        <v>42082.702800925923</v>
      </c>
      <c r="T1314" s="11">
        <f t="shared" si="124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31</v>
      </c>
      <c r="P1315" s="7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11">
        <f t="shared" si="123"/>
        <v>42402.709652777776</v>
      </c>
      <c r="T1315" s="11">
        <f t="shared" si="124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</v>
      </c>
      <c r="P1316" s="7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11">
        <f t="shared" si="123"/>
        <v>42604.669675925921</v>
      </c>
      <c r="T1316" s="11">
        <f t="shared" si="124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40</v>
      </c>
      <c r="P1317" s="7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11">
        <f t="shared" si="123"/>
        <v>42278.498240740737</v>
      </c>
      <c r="T1317" s="11">
        <f t="shared" si="124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0</v>
      </c>
      <c r="P1318" s="7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11">
        <f t="shared" si="123"/>
        <v>42393.961909722217</v>
      </c>
      <c r="T1318" s="11">
        <f t="shared" si="124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6</v>
      </c>
      <c r="P1319" s="7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11">
        <f t="shared" si="123"/>
        <v>42520.235486111109</v>
      </c>
      <c r="T1319" s="11">
        <f t="shared" si="124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15</v>
      </c>
      <c r="P1320" s="7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11">
        <f t="shared" si="123"/>
        <v>41985.043657407412</v>
      </c>
      <c r="T1320" s="11">
        <f t="shared" si="124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15</v>
      </c>
      <c r="P1321" s="7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11">
        <f t="shared" si="123"/>
        <v>41816.812094907407</v>
      </c>
      <c r="T1321" s="11">
        <f t="shared" si="124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1</v>
      </c>
      <c r="P1322" s="7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11">
        <f t="shared" si="123"/>
        <v>42705.690347222218</v>
      </c>
      <c r="T1322" s="11">
        <f t="shared" si="124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</v>
      </c>
      <c r="P1323" s="7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11">
        <f t="shared" si="123"/>
        <v>42697.74927083333</v>
      </c>
      <c r="T1323" s="11">
        <f t="shared" si="124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0</v>
      </c>
      <c r="P1324" s="7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11">
        <f t="shared" si="123"/>
        <v>42115.656539351854</v>
      </c>
      <c r="T1324" s="11">
        <f t="shared" si="124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9</v>
      </c>
      <c r="P1325" s="7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11">
        <f t="shared" si="123"/>
        <v>42451.698449074072</v>
      </c>
      <c r="T1325" s="11">
        <f t="shared" si="124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10</v>
      </c>
      <c r="P1326" s="7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11">
        <f t="shared" si="123"/>
        <v>42626.633703703701</v>
      </c>
      <c r="T1326" s="11">
        <f t="shared" si="124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</v>
      </c>
      <c r="P1327" s="7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11">
        <f t="shared" si="123"/>
        <v>42704.086053240739</v>
      </c>
      <c r="T1327" s="11">
        <f t="shared" si="124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</v>
      </c>
      <c r="P1328" s="7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11">
        <f t="shared" si="123"/>
        <v>41974.791990740734</v>
      </c>
      <c r="T1328" s="11">
        <f t="shared" si="124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4</v>
      </c>
      <c r="P1329" s="7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11">
        <f t="shared" si="123"/>
        <v>42123.678645833337</v>
      </c>
      <c r="T1329" s="11">
        <f t="shared" si="124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</v>
      </c>
      <c r="P1330" s="7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11">
        <f t="shared" si="123"/>
        <v>42612.642754629633</v>
      </c>
      <c r="T1330" s="11">
        <f t="shared" si="124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1</v>
      </c>
      <c r="P1331" s="7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11">
        <f t="shared" si="123"/>
        <v>41935.221585648149</v>
      </c>
      <c r="T1331" s="11">
        <f t="shared" si="124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22</v>
      </c>
      <c r="P1332" s="7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11">
        <f t="shared" si="123"/>
        <v>42522.276724537034</v>
      </c>
      <c r="T1332" s="11">
        <f t="shared" si="124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</v>
      </c>
      <c r="P1333" s="7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11">
        <f t="shared" si="123"/>
        <v>42569.50409722222</v>
      </c>
      <c r="T1333" s="11">
        <f t="shared" si="124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7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11">
        <f t="shared" si="123"/>
        <v>42732.060277777782</v>
      </c>
      <c r="T1334" s="11">
        <f t="shared" si="124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7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11">
        <f t="shared" si="123"/>
        <v>41806.106770833336</v>
      </c>
      <c r="T1335" s="11">
        <f t="shared" si="124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11</v>
      </c>
      <c r="P1336" s="7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11">
        <f t="shared" si="123"/>
        <v>42410.774155092593</v>
      </c>
      <c r="T1336" s="11">
        <f t="shared" si="124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20</v>
      </c>
      <c r="P1337" s="7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11">
        <f t="shared" si="123"/>
        <v>42313.936365740738</v>
      </c>
      <c r="T1337" s="11">
        <f t="shared" si="124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85</v>
      </c>
      <c r="P1338" s="7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11">
        <f t="shared" si="123"/>
        <v>41955.863750000004</v>
      </c>
      <c r="T1338" s="11">
        <f t="shared" si="124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49</v>
      </c>
      <c r="P1339" s="7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11">
        <f t="shared" si="123"/>
        <v>42767.577303240745</v>
      </c>
      <c r="T1339" s="11">
        <f t="shared" si="124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</v>
      </c>
      <c r="P1340" s="7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11">
        <f t="shared" si="123"/>
        <v>42188.803622685184</v>
      </c>
      <c r="T1340" s="11">
        <f t="shared" si="124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7</v>
      </c>
      <c r="P1341" s="7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11">
        <f t="shared" si="123"/>
        <v>41936.647164351853</v>
      </c>
      <c r="T1341" s="11">
        <f t="shared" si="124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7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11">
        <f t="shared" si="123"/>
        <v>41836.595520833333</v>
      </c>
      <c r="T1342" s="11">
        <f t="shared" si="124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70</v>
      </c>
      <c r="P1343" s="7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11">
        <f t="shared" si="123"/>
        <v>42612.624039351853</v>
      </c>
      <c r="T1343" s="11">
        <f t="shared" si="124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0</v>
      </c>
      <c r="P1344" s="7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11">
        <f t="shared" si="123"/>
        <v>42172.816423611104</v>
      </c>
      <c r="T1344" s="11">
        <f t="shared" si="124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102</v>
      </c>
      <c r="P1345" s="7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11">
        <f t="shared" si="123"/>
        <v>42542.526423611111</v>
      </c>
      <c r="T1345" s="11">
        <f t="shared" si="124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378</v>
      </c>
      <c r="P1346" s="7">
        <f t="shared" ref="P1346:P1409" si="126">($E1346/$L1346)</f>
        <v>40.762589928057551</v>
      </c>
      <c r="Q1346" t="str">
        <f t="shared" ref="Q1346:Q1409" si="127">(LEFT($N1346,SEARCH("/",$N1346,1)-1))</f>
        <v>publishing</v>
      </c>
      <c r="R1346" t="str">
        <f t="shared" ref="R1346:R1409" si="128">RIGHT($N1346,LEN($N1346)-SEARCH("/",$N1346))</f>
        <v>nonfiction</v>
      </c>
      <c r="S1346" s="11">
        <f t="shared" ref="S1346:S1409" si="129">((($J1346/60)/60)/24)+DATE(1970,1,1)</f>
        <v>42522.789803240739</v>
      </c>
      <c r="T1346" s="11">
        <f t="shared" ref="T1346:T1409" si="130">((($I1346/60)/60)/24)+DATE(1970,1,1)</f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1">ROUND(((E1347/D1347)*100),0)</f>
        <v>125</v>
      </c>
      <c r="P1347" s="7">
        <f t="shared" si="126"/>
        <v>53.571428571428569</v>
      </c>
      <c r="Q1347" t="str">
        <f t="shared" si="127"/>
        <v>publishing</v>
      </c>
      <c r="R1347" t="str">
        <f t="shared" si="128"/>
        <v>nonfiction</v>
      </c>
      <c r="S1347" s="11">
        <f t="shared" si="129"/>
        <v>41799.814340277779</v>
      </c>
      <c r="T1347" s="11">
        <f t="shared" si="130"/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1"/>
        <v>147</v>
      </c>
      <c r="P1348" s="7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11">
        <f t="shared" si="129"/>
        <v>41422.075821759259</v>
      </c>
      <c r="T1348" s="11">
        <f t="shared" si="130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1"/>
        <v>102</v>
      </c>
      <c r="P1349" s="7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11">
        <f t="shared" si="129"/>
        <v>42040.638020833328</v>
      </c>
      <c r="T1349" s="11">
        <f t="shared" si="130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102</v>
      </c>
      <c r="P1350" s="7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11">
        <f t="shared" si="129"/>
        <v>41963.506168981476</v>
      </c>
      <c r="T1350" s="11">
        <f t="shared" si="130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204</v>
      </c>
      <c r="P1351" s="7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11">
        <f t="shared" si="129"/>
        <v>42317.33258101852</v>
      </c>
      <c r="T1351" s="11">
        <f t="shared" si="130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104</v>
      </c>
      <c r="P1352" s="7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11">
        <f t="shared" si="129"/>
        <v>42334.013124999998</v>
      </c>
      <c r="T1352" s="11">
        <f t="shared" si="130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101</v>
      </c>
      <c r="P1353" s="7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11">
        <f t="shared" si="129"/>
        <v>42382.74009259259</v>
      </c>
      <c r="T1353" s="11">
        <f t="shared" si="130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136</v>
      </c>
      <c r="P1354" s="7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11">
        <f t="shared" si="129"/>
        <v>42200.578310185185</v>
      </c>
      <c r="T1354" s="11">
        <f t="shared" si="130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134</v>
      </c>
      <c r="P1355" s="7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11">
        <f t="shared" si="129"/>
        <v>41309.11791666667</v>
      </c>
      <c r="T1355" s="11">
        <f t="shared" si="130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130</v>
      </c>
      <c r="P1356" s="7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11">
        <f t="shared" si="129"/>
        <v>42502.807627314818</v>
      </c>
      <c r="T1356" s="11">
        <f t="shared" si="130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123</v>
      </c>
      <c r="P1357" s="7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11">
        <f t="shared" si="129"/>
        <v>41213.254687499997</v>
      </c>
      <c r="T1357" s="11">
        <f t="shared" si="130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183</v>
      </c>
      <c r="P1358" s="7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11">
        <f t="shared" si="129"/>
        <v>41430.038888888892</v>
      </c>
      <c r="T1358" s="11">
        <f t="shared" si="130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125</v>
      </c>
      <c r="P1359" s="7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11">
        <f t="shared" si="129"/>
        <v>41304.962233796294</v>
      </c>
      <c r="T1359" s="11">
        <f t="shared" si="130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112</v>
      </c>
      <c r="P1360" s="7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11">
        <f t="shared" si="129"/>
        <v>40689.570868055554</v>
      </c>
      <c r="T1360" s="11">
        <f t="shared" si="130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116</v>
      </c>
      <c r="P1361" s="7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11">
        <f t="shared" si="129"/>
        <v>40668.814699074072</v>
      </c>
      <c r="T1361" s="11">
        <f t="shared" si="130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173</v>
      </c>
      <c r="P1362" s="7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11">
        <f t="shared" si="129"/>
        <v>41095.900694444441</v>
      </c>
      <c r="T1362" s="11">
        <f t="shared" si="130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126</v>
      </c>
      <c r="P1363" s="7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11">
        <f t="shared" si="129"/>
        <v>41781.717268518521</v>
      </c>
      <c r="T1363" s="11">
        <f t="shared" si="130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109</v>
      </c>
      <c r="P1364" s="7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11">
        <f t="shared" si="129"/>
        <v>41464.934386574074</v>
      </c>
      <c r="T1364" s="11">
        <f t="shared" si="130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100</v>
      </c>
      <c r="P1365" s="7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11">
        <f t="shared" si="129"/>
        <v>42396.8440625</v>
      </c>
      <c r="T1365" s="11">
        <f t="shared" si="130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119</v>
      </c>
      <c r="P1366" s="7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11">
        <f t="shared" si="129"/>
        <v>41951.695671296293</v>
      </c>
      <c r="T1366" s="11">
        <f t="shared" si="130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100</v>
      </c>
      <c r="P1367" s="7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11">
        <f t="shared" si="129"/>
        <v>42049.733240740738</v>
      </c>
      <c r="T1367" s="11">
        <f t="shared" si="130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126</v>
      </c>
      <c r="P1368" s="7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11">
        <f t="shared" si="129"/>
        <v>41924.996099537035</v>
      </c>
      <c r="T1368" s="11">
        <f t="shared" si="130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114</v>
      </c>
      <c r="P1369" s="7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11">
        <f t="shared" si="129"/>
        <v>42292.002893518518</v>
      </c>
      <c r="T1369" s="11">
        <f t="shared" si="130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111</v>
      </c>
      <c r="P1370" s="7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11">
        <f t="shared" si="129"/>
        <v>42146.190902777773</v>
      </c>
      <c r="T1370" s="11">
        <f t="shared" si="130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105</v>
      </c>
      <c r="P1371" s="7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11">
        <f t="shared" si="129"/>
        <v>41710.594282407408</v>
      </c>
      <c r="T1371" s="11">
        <f t="shared" si="130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104</v>
      </c>
      <c r="P1372" s="7">
        <f t="shared" si="126"/>
        <v>77.75</v>
      </c>
      <c r="Q1372" t="str">
        <f t="shared" si="127"/>
        <v>music</v>
      </c>
      <c r="R1372" t="str">
        <f t="shared" si="128"/>
        <v>rock</v>
      </c>
      <c r="S1372" s="11">
        <f t="shared" si="129"/>
        <v>41548.00335648148</v>
      </c>
      <c r="T1372" s="11">
        <f t="shared" si="130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107</v>
      </c>
      <c r="P1373" s="7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11">
        <f t="shared" si="129"/>
        <v>42101.758587962962</v>
      </c>
      <c r="T1373" s="11">
        <f t="shared" si="130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124</v>
      </c>
      <c r="P1374" s="7">
        <f t="shared" si="126"/>
        <v>38.75</v>
      </c>
      <c r="Q1374" t="str">
        <f t="shared" si="127"/>
        <v>music</v>
      </c>
      <c r="R1374" t="str">
        <f t="shared" si="128"/>
        <v>rock</v>
      </c>
      <c r="S1374" s="11">
        <f t="shared" si="129"/>
        <v>41072.739953703705</v>
      </c>
      <c r="T1374" s="11">
        <f t="shared" si="130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105</v>
      </c>
      <c r="P1375" s="7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11">
        <f t="shared" si="129"/>
        <v>42704.95177083333</v>
      </c>
      <c r="T1375" s="11">
        <f t="shared" si="130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189</v>
      </c>
      <c r="P1376" s="7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11">
        <f t="shared" si="129"/>
        <v>42424.161898148144</v>
      </c>
      <c r="T1376" s="11">
        <f t="shared" si="130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171</v>
      </c>
      <c r="P1377" s="7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11">
        <f t="shared" si="129"/>
        <v>42720.066192129627</v>
      </c>
      <c r="T1377" s="11">
        <f t="shared" si="130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252</v>
      </c>
      <c r="P1378" s="7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11">
        <f t="shared" si="129"/>
        <v>42677.669050925921</v>
      </c>
      <c r="T1378" s="11">
        <f t="shared" si="130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116</v>
      </c>
      <c r="P1379" s="7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11">
        <f t="shared" si="129"/>
        <v>42747.219560185185</v>
      </c>
      <c r="T1379" s="11">
        <f t="shared" si="130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203</v>
      </c>
      <c r="P1380" s="7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11">
        <f t="shared" si="129"/>
        <v>42568.759374999994</v>
      </c>
      <c r="T1380" s="11">
        <f t="shared" si="130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112</v>
      </c>
      <c r="P1381" s="7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11">
        <f t="shared" si="129"/>
        <v>42130.491620370376</v>
      </c>
      <c r="T1381" s="11">
        <f t="shared" si="130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424</v>
      </c>
      <c r="P1382" s="7">
        <f t="shared" si="126"/>
        <v>21.2</v>
      </c>
      <c r="Q1382" t="str">
        <f t="shared" si="127"/>
        <v>music</v>
      </c>
      <c r="R1382" t="str">
        <f t="shared" si="128"/>
        <v>rock</v>
      </c>
      <c r="S1382" s="11">
        <f t="shared" si="129"/>
        <v>42141.762800925921</v>
      </c>
      <c r="T1382" s="11">
        <f t="shared" si="130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107</v>
      </c>
      <c r="P1383" s="7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11">
        <f t="shared" si="129"/>
        <v>42703.214409722219</v>
      </c>
      <c r="T1383" s="11">
        <f t="shared" si="130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104</v>
      </c>
      <c r="P1384" s="7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11">
        <f t="shared" si="129"/>
        <v>41370.800185185188</v>
      </c>
      <c r="T1384" s="11">
        <f t="shared" si="130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212</v>
      </c>
      <c r="P1385" s="7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11">
        <f t="shared" si="129"/>
        <v>42707.074976851851</v>
      </c>
      <c r="T1385" s="11">
        <f t="shared" si="130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124</v>
      </c>
      <c r="P1386" s="7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11">
        <f t="shared" si="129"/>
        <v>42160.735208333332</v>
      </c>
      <c r="T1386" s="11">
        <f t="shared" si="130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110</v>
      </c>
      <c r="P1387" s="7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11">
        <f t="shared" si="129"/>
        <v>42433.688900462963</v>
      </c>
      <c r="T1387" s="11">
        <f t="shared" si="130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219</v>
      </c>
      <c r="P1388" s="7">
        <f t="shared" si="126"/>
        <v>62.5</v>
      </c>
      <c r="Q1388" t="str">
        <f t="shared" si="127"/>
        <v>music</v>
      </c>
      <c r="R1388" t="str">
        <f t="shared" si="128"/>
        <v>rock</v>
      </c>
      <c r="S1388" s="11">
        <f t="shared" si="129"/>
        <v>42184.646863425922</v>
      </c>
      <c r="T1388" s="11">
        <f t="shared" si="130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137</v>
      </c>
      <c r="P1389" s="7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11">
        <f t="shared" si="129"/>
        <v>42126.92123842593</v>
      </c>
      <c r="T1389" s="11">
        <f t="shared" si="130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135</v>
      </c>
      <c r="P1390" s="7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11">
        <f t="shared" si="129"/>
        <v>42634.614780092597</v>
      </c>
      <c r="T1390" s="11">
        <f t="shared" si="130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145</v>
      </c>
      <c r="P1391" s="7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11">
        <f t="shared" si="129"/>
        <v>42565.480983796297</v>
      </c>
      <c r="T1391" s="11">
        <f t="shared" si="130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109</v>
      </c>
      <c r="P1392" s="7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11">
        <f t="shared" si="129"/>
        <v>42087.803310185183</v>
      </c>
      <c r="T1392" s="11">
        <f t="shared" si="130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110</v>
      </c>
      <c r="P1393" s="7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11">
        <f t="shared" si="129"/>
        <v>42193.650671296295</v>
      </c>
      <c r="T1393" s="11">
        <f t="shared" si="130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114</v>
      </c>
      <c r="P1394" s="7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11">
        <f t="shared" si="129"/>
        <v>42401.154930555553</v>
      </c>
      <c r="T1394" s="11">
        <f t="shared" si="130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102</v>
      </c>
      <c r="P1395" s="7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11">
        <f t="shared" si="129"/>
        <v>42553.681979166664</v>
      </c>
      <c r="T1395" s="11">
        <f t="shared" si="130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122</v>
      </c>
      <c r="P1396" s="7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11">
        <f t="shared" si="129"/>
        <v>42752.144976851851</v>
      </c>
      <c r="T1396" s="11">
        <f t="shared" si="130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112</v>
      </c>
      <c r="P1397" s="7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11">
        <f t="shared" si="129"/>
        <v>42719.90834490741</v>
      </c>
      <c r="T1397" s="11">
        <f t="shared" si="130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107</v>
      </c>
      <c r="P1398" s="7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11">
        <f t="shared" si="129"/>
        <v>42018.99863425926</v>
      </c>
      <c r="T1398" s="11">
        <f t="shared" si="130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114</v>
      </c>
      <c r="P1399" s="7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11">
        <f t="shared" si="129"/>
        <v>42640.917939814812</v>
      </c>
      <c r="T1399" s="11">
        <f t="shared" si="130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110</v>
      </c>
      <c r="P1400" s="7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11">
        <f t="shared" si="129"/>
        <v>42526.874236111107</v>
      </c>
      <c r="T1400" s="11">
        <f t="shared" si="130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126</v>
      </c>
      <c r="P1401" s="7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11">
        <f t="shared" si="129"/>
        <v>41889.004317129627</v>
      </c>
      <c r="T1401" s="11">
        <f t="shared" si="130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167</v>
      </c>
      <c r="P1402" s="7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11">
        <f t="shared" si="129"/>
        <v>42498.341122685189</v>
      </c>
      <c r="T1402" s="11">
        <f t="shared" si="130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497</v>
      </c>
      <c r="P1403" s="7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11">
        <f t="shared" si="129"/>
        <v>41399.99622685185</v>
      </c>
      <c r="T1403" s="11">
        <f t="shared" si="130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109</v>
      </c>
      <c r="P1404" s="7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11">
        <f t="shared" si="129"/>
        <v>42065.053368055553</v>
      </c>
      <c r="T1404" s="11">
        <f t="shared" si="130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103</v>
      </c>
      <c r="P1405" s="7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11">
        <f t="shared" si="129"/>
        <v>41451.062905092593</v>
      </c>
      <c r="T1405" s="11">
        <f t="shared" si="130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2</v>
      </c>
      <c r="P1406" s="7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11">
        <f t="shared" si="129"/>
        <v>42032.510243055556</v>
      </c>
      <c r="T1406" s="11">
        <f t="shared" si="130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0</v>
      </c>
      <c r="P1407" s="7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11">
        <f t="shared" si="129"/>
        <v>41941.680567129632</v>
      </c>
      <c r="T1407" s="11">
        <f t="shared" si="130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0</v>
      </c>
      <c r="P1408" s="7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11">
        <f t="shared" si="129"/>
        <v>42297.432951388888</v>
      </c>
      <c r="T1408" s="11">
        <f t="shared" si="130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1</v>
      </c>
      <c r="P1409" s="7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11">
        <f t="shared" si="129"/>
        <v>41838.536782407406</v>
      </c>
      <c r="T1409" s="11">
        <f t="shared" si="130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</v>
      </c>
      <c r="P1410" s="7">
        <f t="shared" ref="P1410:P1473" si="132">($E1410/$L1410)</f>
        <v>12</v>
      </c>
      <c r="Q1410" t="str">
        <f t="shared" ref="Q1410:Q1473" si="133">(LEFT($N1410,SEARCH("/",$N1410,1)-1))</f>
        <v>publishing</v>
      </c>
      <c r="R1410" t="str">
        <f t="shared" ref="R1410:R1473" si="134">RIGHT($N1410,LEN($N1410)-SEARCH("/",$N1410))</f>
        <v>translations</v>
      </c>
      <c r="S1410" s="11">
        <f t="shared" ref="S1410:S1473" si="135">((($J1410/60)/60)/24)+DATE(1970,1,1)</f>
        <v>42291.872175925921</v>
      </c>
      <c r="T1410" s="11">
        <f t="shared" ref="T1410:T1473" si="136">((($I1410/60)/60)/24)+DATE(1970,1,1)</f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7">ROUND(((E1411/D1411)*100),0)</f>
        <v>0</v>
      </c>
      <c r="P1411" s="7" t="e">
        <f t="shared" si="132"/>
        <v>#DIV/0!</v>
      </c>
      <c r="Q1411" t="str">
        <f t="shared" si="133"/>
        <v>publishing</v>
      </c>
      <c r="R1411" t="str">
        <f t="shared" si="134"/>
        <v>translations</v>
      </c>
      <c r="S1411" s="11">
        <f t="shared" si="135"/>
        <v>41945.133506944447</v>
      </c>
      <c r="T1411" s="11">
        <f t="shared" si="136"/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7"/>
        <v>0</v>
      </c>
      <c r="P1412" s="7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11">
        <f t="shared" si="135"/>
        <v>42479.318518518514</v>
      </c>
      <c r="T1412" s="11">
        <f t="shared" si="136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7"/>
        <v>0</v>
      </c>
      <c r="P1413" s="7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11">
        <f t="shared" si="135"/>
        <v>42013.059027777781</v>
      </c>
      <c r="T1413" s="11">
        <f t="shared" si="136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5</v>
      </c>
      <c r="P1414" s="7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11">
        <f t="shared" si="135"/>
        <v>41947.063645833332</v>
      </c>
      <c r="T1414" s="11">
        <f t="shared" si="136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5</v>
      </c>
      <c r="P1415" s="7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11">
        <f t="shared" si="135"/>
        <v>42360.437152777777</v>
      </c>
      <c r="T1415" s="11">
        <f t="shared" si="136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0</v>
      </c>
      <c r="P1416" s="7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11">
        <f t="shared" si="135"/>
        <v>42708.25309027778</v>
      </c>
      <c r="T1416" s="11">
        <f t="shared" si="136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18</v>
      </c>
      <c r="P1417" s="7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11">
        <f t="shared" si="135"/>
        <v>42192.675821759258</v>
      </c>
      <c r="T1417" s="11">
        <f t="shared" si="136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7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11">
        <f t="shared" si="135"/>
        <v>42299.926145833335</v>
      </c>
      <c r="T1418" s="11">
        <f t="shared" si="136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</v>
      </c>
      <c r="P1419" s="7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11">
        <f t="shared" si="135"/>
        <v>42232.15016203704</v>
      </c>
      <c r="T1419" s="11">
        <f t="shared" si="136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0</v>
      </c>
      <c r="P1420" s="7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11">
        <f t="shared" si="135"/>
        <v>42395.456412037034</v>
      </c>
      <c r="T1420" s="11">
        <f t="shared" si="136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</v>
      </c>
      <c r="P1421" s="7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11">
        <f t="shared" si="135"/>
        <v>42622.456238425926</v>
      </c>
      <c r="T1421" s="11">
        <f t="shared" si="136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3</v>
      </c>
      <c r="P1422" s="7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11">
        <f t="shared" si="135"/>
        <v>42524.667662037042</v>
      </c>
      <c r="T1422" s="11">
        <f t="shared" si="136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0</v>
      </c>
      <c r="P1423" s="7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11">
        <f t="shared" si="135"/>
        <v>42013.915613425925</v>
      </c>
      <c r="T1423" s="11">
        <f t="shared" si="136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0</v>
      </c>
      <c r="P1424" s="7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11">
        <f t="shared" si="135"/>
        <v>42604.239629629628</v>
      </c>
      <c r="T1424" s="11">
        <f t="shared" si="136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0</v>
      </c>
      <c r="P1425" s="7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11">
        <f t="shared" si="135"/>
        <v>42340.360312500001</v>
      </c>
      <c r="T1425" s="11">
        <f t="shared" si="136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20</v>
      </c>
      <c r="P1426" s="7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11">
        <f t="shared" si="135"/>
        <v>42676.717615740738</v>
      </c>
      <c r="T1426" s="11">
        <f t="shared" si="136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11">
        <f t="shared" si="135"/>
        <v>42093.131469907406</v>
      </c>
      <c r="T1427" s="11">
        <f t="shared" si="136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7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11">
        <f t="shared" si="135"/>
        <v>42180.390277777777</v>
      </c>
      <c r="T1428" s="11">
        <f t="shared" si="136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</v>
      </c>
      <c r="P1429" s="7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11">
        <f t="shared" si="135"/>
        <v>42601.851678240739</v>
      </c>
      <c r="T1429" s="11">
        <f t="shared" si="136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5</v>
      </c>
      <c r="P1430" s="7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11">
        <f t="shared" si="135"/>
        <v>42432.379826388889</v>
      </c>
      <c r="T1430" s="11">
        <f t="shared" si="136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7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11">
        <f t="shared" si="135"/>
        <v>42074.060671296291</v>
      </c>
      <c r="T1431" s="11">
        <f t="shared" si="136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</v>
      </c>
      <c r="P1432" s="7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11">
        <f t="shared" si="135"/>
        <v>41961.813518518517</v>
      </c>
      <c r="T1432" s="11">
        <f t="shared" si="136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32</v>
      </c>
      <c r="P1433" s="7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11">
        <f t="shared" si="135"/>
        <v>42304.210833333331</v>
      </c>
      <c r="T1433" s="11">
        <f t="shared" si="136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7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11">
        <f t="shared" si="135"/>
        <v>42175.780416666668</v>
      </c>
      <c r="T1434" s="11">
        <f t="shared" si="136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7</v>
      </c>
      <c r="P1435" s="7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11">
        <f t="shared" si="135"/>
        <v>42673.625868055555</v>
      </c>
      <c r="T1435" s="11">
        <f t="shared" si="136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10</v>
      </c>
      <c r="P1436" s="7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11">
        <f t="shared" si="135"/>
        <v>42142.767106481479</v>
      </c>
      <c r="T1436" s="11">
        <f t="shared" si="136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0</v>
      </c>
      <c r="P1437" s="7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11">
        <f t="shared" si="135"/>
        <v>42258.780324074076</v>
      </c>
      <c r="T1437" s="11">
        <f t="shared" si="136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1</v>
      </c>
      <c r="P1438" s="7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11">
        <f t="shared" si="135"/>
        <v>42391.35019675926</v>
      </c>
      <c r="T1438" s="11">
        <f t="shared" si="136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27</v>
      </c>
      <c r="P1439" s="7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11">
        <f t="shared" si="135"/>
        <v>41796.531701388885</v>
      </c>
      <c r="T1439" s="11">
        <f t="shared" si="136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3</v>
      </c>
      <c r="P1440" s="7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11">
        <f t="shared" si="135"/>
        <v>42457.871516203704</v>
      </c>
      <c r="T1440" s="11">
        <f t="shared" si="136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7</v>
      </c>
      <c r="P1441" s="7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11">
        <f t="shared" si="135"/>
        <v>42040.829872685179</v>
      </c>
      <c r="T1441" s="11">
        <f t="shared" si="136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0</v>
      </c>
      <c r="P1442" s="7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11">
        <f t="shared" si="135"/>
        <v>42486.748414351852</v>
      </c>
      <c r="T1442" s="11">
        <f t="shared" si="136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</v>
      </c>
      <c r="P1443" s="7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11">
        <f t="shared" si="135"/>
        <v>42198.765844907408</v>
      </c>
      <c r="T1443" s="11">
        <f t="shared" si="136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7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11">
        <f t="shared" si="135"/>
        <v>42485.64534722222</v>
      </c>
      <c r="T1444" s="11">
        <f t="shared" si="136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7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11">
        <f t="shared" si="135"/>
        <v>42707.926030092596</v>
      </c>
      <c r="T1445" s="11">
        <f t="shared" si="136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7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11">
        <f t="shared" si="135"/>
        <v>42199.873402777783</v>
      </c>
      <c r="T1446" s="11">
        <f t="shared" si="136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11">
        <f t="shared" si="135"/>
        <v>42139.542303240742</v>
      </c>
      <c r="T1447" s="11">
        <f t="shared" si="136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7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11">
        <f t="shared" si="135"/>
        <v>42461.447662037041</v>
      </c>
      <c r="T1448" s="11">
        <f t="shared" si="136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0</v>
      </c>
      <c r="P1449" s="7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11">
        <f t="shared" si="135"/>
        <v>42529.730717592596</v>
      </c>
      <c r="T1449" s="11">
        <f t="shared" si="136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7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11">
        <f t="shared" si="135"/>
        <v>42115.936550925922</v>
      </c>
      <c r="T1450" s="11">
        <f t="shared" si="136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7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11">
        <f t="shared" si="135"/>
        <v>42086.811400462961</v>
      </c>
      <c r="T1451" s="11">
        <f t="shared" si="136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0</v>
      </c>
      <c r="P1452" s="7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11">
        <f t="shared" si="135"/>
        <v>42390.171261574069</v>
      </c>
      <c r="T1452" s="11">
        <f t="shared" si="136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0</v>
      </c>
      <c r="P1453" s="7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11">
        <f t="shared" si="135"/>
        <v>41931.959016203706</v>
      </c>
      <c r="T1453" s="11">
        <f t="shared" si="136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7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11">
        <f t="shared" si="135"/>
        <v>41818.703275462962</v>
      </c>
      <c r="T1454" s="11">
        <f t="shared" si="136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7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11">
        <f t="shared" si="135"/>
        <v>42795.696145833332</v>
      </c>
      <c r="T1455" s="11">
        <f t="shared" si="136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1</v>
      </c>
      <c r="P1456" s="7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11">
        <f t="shared" si="135"/>
        <v>42463.866666666669</v>
      </c>
      <c r="T1456" s="11">
        <f t="shared" si="136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11</v>
      </c>
      <c r="P1457" s="7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11">
        <f t="shared" si="135"/>
        <v>41832.672685185185</v>
      </c>
      <c r="T1457" s="11">
        <f t="shared" si="136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3</v>
      </c>
      <c r="P1458" s="7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11">
        <f t="shared" si="135"/>
        <v>42708.668576388889</v>
      </c>
      <c r="T1458" s="11">
        <f t="shared" si="136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7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11">
        <f t="shared" si="135"/>
        <v>42289.89634259259</v>
      </c>
      <c r="T1459" s="11">
        <f t="shared" si="136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7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11">
        <f t="shared" si="135"/>
        <v>41831.705555555556</v>
      </c>
      <c r="T1460" s="11">
        <f t="shared" si="136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7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11">
        <f t="shared" si="135"/>
        <v>42312.204814814817</v>
      </c>
      <c r="T1461" s="11">
        <f t="shared" si="136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7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11">
        <f t="shared" si="135"/>
        <v>41915.896967592591</v>
      </c>
      <c r="T1462" s="11">
        <f t="shared" si="136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101</v>
      </c>
      <c r="P1463" s="7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11">
        <f t="shared" si="135"/>
        <v>41899.645300925928</v>
      </c>
      <c r="T1463" s="11">
        <f t="shared" si="136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109</v>
      </c>
      <c r="P1464" s="7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11">
        <f t="shared" si="135"/>
        <v>41344.662858796299</v>
      </c>
      <c r="T1464" s="11">
        <f t="shared" si="136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148</v>
      </c>
      <c r="P1465" s="7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11">
        <f t="shared" si="135"/>
        <v>41326.911319444444</v>
      </c>
      <c r="T1465" s="11">
        <f t="shared" si="136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163</v>
      </c>
      <c r="P1466" s="7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11">
        <f t="shared" si="135"/>
        <v>41291.661550925928</v>
      </c>
      <c r="T1466" s="11">
        <f t="shared" si="136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456</v>
      </c>
      <c r="P1467" s="7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11">
        <f t="shared" si="135"/>
        <v>40959.734398148146</v>
      </c>
      <c r="T1467" s="11">
        <f t="shared" si="136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108</v>
      </c>
      <c r="P1468" s="7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11">
        <f t="shared" si="135"/>
        <v>42340.172060185185</v>
      </c>
      <c r="T1468" s="11">
        <f t="shared" si="136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115</v>
      </c>
      <c r="P1469" s="7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11">
        <f t="shared" si="135"/>
        <v>40933.80190972222</v>
      </c>
      <c r="T1469" s="11">
        <f t="shared" si="136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102</v>
      </c>
      <c r="P1470" s="7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11">
        <f t="shared" si="135"/>
        <v>40646.014456018522</v>
      </c>
      <c r="T1470" s="11">
        <f t="shared" si="136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108</v>
      </c>
      <c r="P1471" s="7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11">
        <f t="shared" si="135"/>
        <v>41290.598483796297</v>
      </c>
      <c r="T1471" s="11">
        <f t="shared" si="136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125</v>
      </c>
      <c r="P1472" s="7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11">
        <f t="shared" si="135"/>
        <v>41250.827118055553</v>
      </c>
      <c r="T1472" s="11">
        <f t="shared" si="136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104</v>
      </c>
      <c r="P1473" s="7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11">
        <f t="shared" si="135"/>
        <v>42073.957569444443</v>
      </c>
      <c r="T1473" s="11">
        <f t="shared" si="136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139</v>
      </c>
      <c r="P1474" s="7">
        <f t="shared" ref="P1474:P1537" si="138">($E1474/$L1474)</f>
        <v>103.20238095238095</v>
      </c>
      <c r="Q1474" t="str">
        <f t="shared" ref="Q1474:Q1537" si="139">(LEFT($N1474,SEARCH("/",$N1474,1)-1))</f>
        <v>publishing</v>
      </c>
      <c r="R1474" t="str">
        <f t="shared" ref="R1474:R1537" si="140">RIGHT($N1474,LEN($N1474)-SEARCH("/",$N1474))</f>
        <v>radio &amp; podcasts</v>
      </c>
      <c r="S1474" s="11">
        <f t="shared" ref="S1474:S1537" si="141">((($J1474/60)/60)/24)+DATE(1970,1,1)</f>
        <v>41533.542858796296</v>
      </c>
      <c r="T1474" s="11">
        <f t="shared" ref="T1474:T1537" si="142">((($I1474/60)/60)/24)+DATE(1970,1,1)</f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3">ROUND(((E1475/D1475)*100),0)</f>
        <v>121</v>
      </c>
      <c r="P1475" s="7">
        <f t="shared" si="138"/>
        <v>38.462553191489363</v>
      </c>
      <c r="Q1475" t="str">
        <f t="shared" si="139"/>
        <v>publishing</v>
      </c>
      <c r="R1475" t="str">
        <f t="shared" si="140"/>
        <v>radio &amp; podcasts</v>
      </c>
      <c r="S1475" s="11">
        <f t="shared" si="141"/>
        <v>40939.979618055557</v>
      </c>
      <c r="T1475" s="11">
        <f t="shared" si="142"/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3"/>
        <v>112</v>
      </c>
      <c r="P1476" s="7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11">
        <f t="shared" si="141"/>
        <v>41500.727916666663</v>
      </c>
      <c r="T1476" s="11">
        <f t="shared" si="142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3"/>
        <v>189</v>
      </c>
      <c r="P1477" s="7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11">
        <f t="shared" si="141"/>
        <v>41960.722951388889</v>
      </c>
      <c r="T1477" s="11">
        <f t="shared" si="142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662</v>
      </c>
      <c r="P1478" s="7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11">
        <f t="shared" si="141"/>
        <v>40766.041921296295</v>
      </c>
      <c r="T1478" s="11">
        <f t="shared" si="142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111</v>
      </c>
      <c r="P1479" s="7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11">
        <f t="shared" si="141"/>
        <v>40840.615787037037</v>
      </c>
      <c r="T1479" s="11">
        <f t="shared" si="142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1182</v>
      </c>
      <c r="P1480" s="7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11">
        <f t="shared" si="141"/>
        <v>41394.871678240743</v>
      </c>
      <c r="T1480" s="11">
        <f t="shared" si="142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137</v>
      </c>
      <c r="P1481" s="7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11">
        <f t="shared" si="141"/>
        <v>41754.745243055557</v>
      </c>
      <c r="T1481" s="11">
        <f t="shared" si="142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117</v>
      </c>
      <c r="P1482" s="7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11">
        <f t="shared" si="141"/>
        <v>41464.934016203704</v>
      </c>
      <c r="T1482" s="11">
        <f t="shared" si="142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</v>
      </c>
      <c r="P1483" s="7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11">
        <f t="shared" si="141"/>
        <v>41550.922974537039</v>
      </c>
      <c r="T1483" s="11">
        <f t="shared" si="142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0</v>
      </c>
      <c r="P1484" s="7">
        <f t="shared" si="138"/>
        <v>5</v>
      </c>
      <c r="Q1484" t="str">
        <f t="shared" si="139"/>
        <v>publishing</v>
      </c>
      <c r="R1484" t="str">
        <f t="shared" si="140"/>
        <v>fiction</v>
      </c>
      <c r="S1484" s="11">
        <f t="shared" si="141"/>
        <v>41136.85805555556</v>
      </c>
      <c r="T1484" s="11">
        <f t="shared" si="142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1</v>
      </c>
      <c r="P1485" s="7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11">
        <f t="shared" si="141"/>
        <v>42548.192997685182</v>
      </c>
      <c r="T1485" s="11">
        <f t="shared" si="142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7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11">
        <f t="shared" si="141"/>
        <v>41053.200960648144</v>
      </c>
      <c r="T1486" s="11">
        <f t="shared" si="142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</v>
      </c>
      <c r="P1487" s="7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11">
        <f t="shared" si="141"/>
        <v>42130.795983796299</v>
      </c>
      <c r="T1487" s="11">
        <f t="shared" si="142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0</v>
      </c>
      <c r="P1488" s="7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11">
        <f t="shared" si="141"/>
        <v>42032.168530092589</v>
      </c>
      <c r="T1488" s="11">
        <f t="shared" si="142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7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11">
        <f t="shared" si="141"/>
        <v>42554.917488425926</v>
      </c>
      <c r="T1489" s="11">
        <f t="shared" si="142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</v>
      </c>
      <c r="P1490" s="7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11">
        <f t="shared" si="141"/>
        <v>41614.563194444447</v>
      </c>
      <c r="T1490" s="11">
        <f t="shared" si="142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7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11">
        <f t="shared" si="141"/>
        <v>41198.611712962964</v>
      </c>
      <c r="T1491" s="11">
        <f t="shared" si="142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31</v>
      </c>
      <c r="P1492" s="7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11">
        <f t="shared" si="141"/>
        <v>41520.561041666668</v>
      </c>
      <c r="T1492" s="11">
        <f t="shared" si="142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</v>
      </c>
      <c r="P1493" s="7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11">
        <f t="shared" si="141"/>
        <v>41991.713460648149</v>
      </c>
      <c r="T1493" s="11">
        <f t="shared" si="142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1</v>
      </c>
      <c r="P1494" s="7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11">
        <f t="shared" si="141"/>
        <v>40682.884791666671</v>
      </c>
      <c r="T1494" s="11">
        <f t="shared" si="142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7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11">
        <f t="shared" si="141"/>
        <v>41411.866608796299</v>
      </c>
      <c r="T1495" s="11">
        <f t="shared" si="142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9</v>
      </c>
      <c r="P1496" s="7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11">
        <f t="shared" si="141"/>
        <v>42067.722372685181</v>
      </c>
      <c r="T1496" s="11">
        <f t="shared" si="142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11">
        <f t="shared" si="141"/>
        <v>40752.789710648147</v>
      </c>
      <c r="T1497" s="11">
        <f t="shared" si="142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7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11">
        <f t="shared" si="141"/>
        <v>41838.475219907406</v>
      </c>
      <c r="T1498" s="11">
        <f t="shared" si="142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0</v>
      </c>
      <c r="P1499" s="7">
        <f t="shared" si="138"/>
        <v>1</v>
      </c>
      <c r="Q1499" t="str">
        <f t="shared" si="139"/>
        <v>publishing</v>
      </c>
      <c r="R1499" t="str">
        <f t="shared" si="140"/>
        <v>fiction</v>
      </c>
      <c r="S1499" s="11">
        <f t="shared" si="141"/>
        <v>41444.64261574074</v>
      </c>
      <c r="T1499" s="11">
        <f t="shared" si="142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2</v>
      </c>
      <c r="P1500" s="7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11">
        <f t="shared" si="141"/>
        <v>41840.983541666668</v>
      </c>
      <c r="T1500" s="11">
        <f t="shared" si="142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0</v>
      </c>
      <c r="P1501" s="7">
        <f t="shared" si="138"/>
        <v>5</v>
      </c>
      <c r="Q1501" t="str">
        <f t="shared" si="139"/>
        <v>publishing</v>
      </c>
      <c r="R1501" t="str">
        <f t="shared" si="140"/>
        <v>fiction</v>
      </c>
      <c r="S1501" s="11">
        <f t="shared" si="141"/>
        <v>42527.007326388892</v>
      </c>
      <c r="T1501" s="11">
        <f t="shared" si="142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25</v>
      </c>
      <c r="P1502" s="7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11">
        <f t="shared" si="141"/>
        <v>41365.904594907406</v>
      </c>
      <c r="T1502" s="11">
        <f t="shared" si="142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166</v>
      </c>
      <c r="P1503" s="7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11">
        <f t="shared" si="141"/>
        <v>42163.583599537036</v>
      </c>
      <c r="T1503" s="11">
        <f t="shared" si="142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101</v>
      </c>
      <c r="P1504" s="7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11">
        <f t="shared" si="141"/>
        <v>42426.542592592596</v>
      </c>
      <c r="T1504" s="11">
        <f t="shared" si="142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108</v>
      </c>
      <c r="P1505" s="7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11">
        <f t="shared" si="141"/>
        <v>42606.347233796296</v>
      </c>
      <c r="T1505" s="11">
        <f t="shared" si="142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278</v>
      </c>
      <c r="P1506" s="7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11">
        <f t="shared" si="141"/>
        <v>41772.657685185186</v>
      </c>
      <c r="T1506" s="11">
        <f t="shared" si="142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104</v>
      </c>
      <c r="P1507" s="7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11">
        <f t="shared" si="141"/>
        <v>42414.44332175926</v>
      </c>
      <c r="T1507" s="11">
        <f t="shared" si="142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111</v>
      </c>
      <c r="P1508" s="7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11">
        <f t="shared" si="141"/>
        <v>41814.785925925928</v>
      </c>
      <c r="T1508" s="11">
        <f t="shared" si="142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215</v>
      </c>
      <c r="P1509" s="7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11">
        <f t="shared" si="141"/>
        <v>40254.450335648151</v>
      </c>
      <c r="T1509" s="11">
        <f t="shared" si="142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111</v>
      </c>
      <c r="P1510" s="7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11">
        <f t="shared" si="141"/>
        <v>41786.614363425928</v>
      </c>
      <c r="T1510" s="11">
        <f t="shared" si="142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124</v>
      </c>
      <c r="P1511" s="7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11">
        <f t="shared" si="141"/>
        <v>42751.533391203702</v>
      </c>
      <c r="T1511" s="11">
        <f t="shared" si="142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101</v>
      </c>
      <c r="P1512" s="7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11">
        <f t="shared" si="141"/>
        <v>41809.385162037033</v>
      </c>
      <c r="T1512" s="11">
        <f t="shared" si="142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112</v>
      </c>
      <c r="P1513" s="7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11">
        <f t="shared" si="141"/>
        <v>42296.583379629628</v>
      </c>
      <c r="T1513" s="11">
        <f t="shared" si="142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559</v>
      </c>
      <c r="P1514" s="7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11">
        <f t="shared" si="141"/>
        <v>42741.684479166666</v>
      </c>
      <c r="T1514" s="11">
        <f t="shared" si="142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150</v>
      </c>
      <c r="P1515" s="7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11">
        <f t="shared" si="141"/>
        <v>41806.637337962966</v>
      </c>
      <c r="T1515" s="11">
        <f t="shared" si="142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106</v>
      </c>
      <c r="P1516" s="7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11">
        <f t="shared" si="141"/>
        <v>42234.597685185188</v>
      </c>
      <c r="T1516" s="11">
        <f t="shared" si="142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157</v>
      </c>
      <c r="P1517" s="7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11">
        <f t="shared" si="141"/>
        <v>42415.253437499996</v>
      </c>
      <c r="T1517" s="11">
        <f t="shared" si="142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109</v>
      </c>
      <c r="P1518" s="7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11">
        <f t="shared" si="141"/>
        <v>42619.466342592597</v>
      </c>
      <c r="T1518" s="11">
        <f t="shared" si="142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162</v>
      </c>
      <c r="P1519" s="7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11">
        <f t="shared" si="141"/>
        <v>41948.56658564815</v>
      </c>
      <c r="T1519" s="11">
        <f t="shared" si="142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205</v>
      </c>
      <c r="P1520" s="7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11">
        <f t="shared" si="141"/>
        <v>41760.8200462963</v>
      </c>
      <c r="T1520" s="11">
        <f t="shared" si="142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103</v>
      </c>
      <c r="P1521" s="7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11">
        <f t="shared" si="141"/>
        <v>41782.741701388892</v>
      </c>
      <c r="T1521" s="11">
        <f t="shared" si="142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103</v>
      </c>
      <c r="P1522" s="7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11">
        <f t="shared" si="141"/>
        <v>41955.857789351852</v>
      </c>
      <c r="T1522" s="11">
        <f t="shared" si="142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107</v>
      </c>
      <c r="P1523" s="7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11">
        <f t="shared" si="141"/>
        <v>42493.167719907404</v>
      </c>
      <c r="T1523" s="11">
        <f t="shared" si="142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139</v>
      </c>
      <c r="P1524" s="7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11">
        <f t="shared" si="141"/>
        <v>41899.830312500002</v>
      </c>
      <c r="T1524" s="11">
        <f t="shared" si="142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125</v>
      </c>
      <c r="P1525" s="7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11">
        <f t="shared" si="141"/>
        <v>41964.751342592594</v>
      </c>
      <c r="T1525" s="11">
        <f t="shared" si="142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207</v>
      </c>
      <c r="P1526" s="7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11">
        <f t="shared" si="141"/>
        <v>42756.501041666663</v>
      </c>
      <c r="T1526" s="11">
        <f t="shared" si="142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174</v>
      </c>
      <c r="P1527" s="7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11">
        <f t="shared" si="141"/>
        <v>42570.702986111108</v>
      </c>
      <c r="T1527" s="11">
        <f t="shared" si="142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120</v>
      </c>
      <c r="P1528" s="7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11">
        <f t="shared" si="141"/>
        <v>42339.276006944448</v>
      </c>
      <c r="T1528" s="11">
        <f t="shared" si="142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110</v>
      </c>
      <c r="P1529" s="7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11">
        <f t="shared" si="141"/>
        <v>42780.600532407407</v>
      </c>
      <c r="T1529" s="11">
        <f t="shared" si="142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282</v>
      </c>
      <c r="P1530" s="7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11">
        <f t="shared" si="141"/>
        <v>42736.732893518521</v>
      </c>
      <c r="T1530" s="11">
        <f t="shared" si="142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101</v>
      </c>
      <c r="P1531" s="7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11">
        <f t="shared" si="141"/>
        <v>42052.628703703704</v>
      </c>
      <c r="T1531" s="11">
        <f t="shared" si="142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135</v>
      </c>
      <c r="P1532" s="7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11">
        <f t="shared" si="141"/>
        <v>42275.767303240747</v>
      </c>
      <c r="T1532" s="11">
        <f t="shared" si="142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176</v>
      </c>
      <c r="P1533" s="7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11">
        <f t="shared" si="141"/>
        <v>41941.802384259259</v>
      </c>
      <c r="T1533" s="11">
        <f t="shared" si="142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484</v>
      </c>
      <c r="P1534" s="7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11">
        <f t="shared" si="141"/>
        <v>42391.475289351853</v>
      </c>
      <c r="T1534" s="11">
        <f t="shared" si="142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145</v>
      </c>
      <c r="P1535" s="7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11">
        <f t="shared" si="141"/>
        <v>42443.00204861111</v>
      </c>
      <c r="T1535" s="11">
        <f t="shared" si="142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418</v>
      </c>
      <c r="P1536" s="7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11">
        <f t="shared" si="141"/>
        <v>42221.67432870371</v>
      </c>
      <c r="T1536" s="11">
        <f t="shared" si="142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132</v>
      </c>
      <c r="P1537" s="7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11">
        <f t="shared" si="141"/>
        <v>42484.829062500001</v>
      </c>
      <c r="T1537" s="11">
        <f t="shared" si="142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250</v>
      </c>
      <c r="P1538" s="7">
        <f t="shared" ref="P1538:P1601" si="144">($E1538/$L1538)</f>
        <v>66.015406593406595</v>
      </c>
      <c r="Q1538" t="str">
        <f t="shared" ref="Q1538:Q1601" si="145">(LEFT($N1538,SEARCH("/",$N1538,1)-1))</f>
        <v>photography</v>
      </c>
      <c r="R1538" t="str">
        <f t="shared" ref="R1538:R1601" si="146">RIGHT($N1538,LEN($N1538)-SEARCH("/",$N1538))</f>
        <v>photobooks</v>
      </c>
      <c r="S1538" s="11">
        <f t="shared" ref="S1538:S1601" si="147">((($J1538/60)/60)/24)+DATE(1970,1,1)</f>
        <v>42213.802199074074</v>
      </c>
      <c r="T1538" s="11">
        <f t="shared" ref="T1538:T1601" si="148">((($I1538/60)/60)/24)+DATE(1970,1,1)</f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9">ROUND(((E1539/D1539)*100),0)</f>
        <v>180</v>
      </c>
      <c r="P1539" s="7">
        <f t="shared" si="144"/>
        <v>96.375</v>
      </c>
      <c r="Q1539" t="str">
        <f t="shared" si="145"/>
        <v>photography</v>
      </c>
      <c r="R1539" t="str">
        <f t="shared" si="146"/>
        <v>photobooks</v>
      </c>
      <c r="S1539" s="11">
        <f t="shared" si="147"/>
        <v>42552.315127314811</v>
      </c>
      <c r="T1539" s="11">
        <f t="shared" si="148"/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9"/>
        <v>103</v>
      </c>
      <c r="P1540" s="7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11">
        <f t="shared" si="147"/>
        <v>41981.782060185185</v>
      </c>
      <c r="T1540" s="11">
        <f t="shared" si="148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9"/>
        <v>136</v>
      </c>
      <c r="P1541" s="7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11">
        <f t="shared" si="147"/>
        <v>42705.919201388882</v>
      </c>
      <c r="T1541" s="11">
        <f t="shared" si="148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118</v>
      </c>
      <c r="P1542" s="7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11">
        <f t="shared" si="147"/>
        <v>41939.00712962963</v>
      </c>
      <c r="T1542" s="11">
        <f t="shared" si="148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0</v>
      </c>
      <c r="P1543" s="7">
        <f t="shared" si="144"/>
        <v>3</v>
      </c>
      <c r="Q1543" t="str">
        <f t="shared" si="145"/>
        <v>photography</v>
      </c>
      <c r="R1543" t="str">
        <f t="shared" si="146"/>
        <v>nature</v>
      </c>
      <c r="S1543" s="11">
        <f t="shared" si="147"/>
        <v>41974.712245370371</v>
      </c>
      <c r="T1543" s="11">
        <f t="shared" si="148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4</v>
      </c>
      <c r="P1544" s="7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11">
        <f t="shared" si="147"/>
        <v>42170.996527777781</v>
      </c>
      <c r="T1544" s="11">
        <f t="shared" si="148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0</v>
      </c>
      <c r="P1545" s="7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11">
        <f t="shared" si="147"/>
        <v>41935.509652777779</v>
      </c>
      <c r="T1545" s="11">
        <f t="shared" si="148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7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11">
        <f t="shared" si="147"/>
        <v>42053.051203703704</v>
      </c>
      <c r="T1546" s="11">
        <f t="shared" si="148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0</v>
      </c>
      <c r="P1547" s="7">
        <f t="shared" si="144"/>
        <v>1</v>
      </c>
      <c r="Q1547" t="str">
        <f t="shared" si="145"/>
        <v>photography</v>
      </c>
      <c r="R1547" t="str">
        <f t="shared" si="146"/>
        <v>nature</v>
      </c>
      <c r="S1547" s="11">
        <f t="shared" si="147"/>
        <v>42031.884652777779</v>
      </c>
      <c r="T1547" s="11">
        <f t="shared" si="148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29</v>
      </c>
      <c r="P1548" s="7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11">
        <f t="shared" si="147"/>
        <v>41839.212951388887</v>
      </c>
      <c r="T1548" s="11">
        <f t="shared" si="148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7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11">
        <f t="shared" si="147"/>
        <v>42782.426875000005</v>
      </c>
      <c r="T1549" s="11">
        <f t="shared" si="148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9</v>
      </c>
      <c r="P1550" s="7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11">
        <f t="shared" si="147"/>
        <v>42286.88217592593</v>
      </c>
      <c r="T1550" s="11">
        <f t="shared" si="148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34</v>
      </c>
      <c r="P1551" s="7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11">
        <f t="shared" si="147"/>
        <v>42281.136099537034</v>
      </c>
      <c r="T1551" s="11">
        <f t="shared" si="148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13</v>
      </c>
      <c r="P1552" s="7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11">
        <f t="shared" si="147"/>
        <v>42472.449467592596</v>
      </c>
      <c r="T1552" s="11">
        <f t="shared" si="148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7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11">
        <f t="shared" si="147"/>
        <v>42121.824525462958</v>
      </c>
      <c r="T1553" s="11">
        <f t="shared" si="148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49</v>
      </c>
      <c r="P1554" s="7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11">
        <f t="shared" si="147"/>
        <v>41892.688750000001</v>
      </c>
      <c r="T1554" s="11">
        <f t="shared" si="148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7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11">
        <f t="shared" si="147"/>
        <v>42219.282951388886</v>
      </c>
      <c r="T1555" s="11">
        <f t="shared" si="148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7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11">
        <f t="shared" si="147"/>
        <v>42188.252199074079</v>
      </c>
      <c r="T1556" s="11">
        <f t="shared" si="148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11">
        <f t="shared" si="147"/>
        <v>42241.613796296297</v>
      </c>
      <c r="T1557" s="11">
        <f t="shared" si="148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45</v>
      </c>
      <c r="P1558" s="7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11">
        <f t="shared" si="147"/>
        <v>42525.153055555551</v>
      </c>
      <c r="T1558" s="11">
        <f t="shared" si="148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4</v>
      </c>
      <c r="P1559" s="7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11">
        <f t="shared" si="147"/>
        <v>41871.65315972222</v>
      </c>
      <c r="T1559" s="11">
        <f t="shared" si="148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5</v>
      </c>
      <c r="P1560" s="7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11">
        <f t="shared" si="147"/>
        <v>42185.397673611107</v>
      </c>
      <c r="T1560" s="11">
        <f t="shared" si="148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0</v>
      </c>
      <c r="P1561" s="7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11">
        <f t="shared" si="147"/>
        <v>42108.05322916666</v>
      </c>
      <c r="T1561" s="11">
        <f t="shared" si="148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4</v>
      </c>
      <c r="P1562" s="7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11">
        <f t="shared" si="147"/>
        <v>41936.020752314813</v>
      </c>
      <c r="T1562" s="11">
        <f t="shared" si="148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1</v>
      </c>
      <c r="P1563" s="7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11">
        <f t="shared" si="147"/>
        <v>41555.041701388887</v>
      </c>
      <c r="T1563" s="11">
        <f t="shared" si="148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7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11">
        <f t="shared" si="147"/>
        <v>40079.566157407404</v>
      </c>
      <c r="T1564" s="11">
        <f t="shared" si="148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</v>
      </c>
      <c r="P1565" s="7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11">
        <f t="shared" si="147"/>
        <v>41652.742488425924</v>
      </c>
      <c r="T1565" s="11">
        <f t="shared" si="148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0</v>
      </c>
      <c r="P1566" s="7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11">
        <f t="shared" si="147"/>
        <v>42121.367002314815</v>
      </c>
      <c r="T1566" s="11">
        <f t="shared" si="148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3</v>
      </c>
      <c r="P1567" s="7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11">
        <f t="shared" si="147"/>
        <v>40672.729872685188</v>
      </c>
      <c r="T1567" s="11">
        <f t="shared" si="148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21</v>
      </c>
      <c r="P1568" s="7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11">
        <f t="shared" si="147"/>
        <v>42549.916712962964</v>
      </c>
      <c r="T1568" s="11">
        <f t="shared" si="148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</v>
      </c>
      <c r="P1569" s="7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11">
        <f t="shared" si="147"/>
        <v>41671.936863425923</v>
      </c>
      <c r="T1569" s="11">
        <f t="shared" si="148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14</v>
      </c>
      <c r="P1570" s="7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11">
        <f t="shared" si="147"/>
        <v>41962.062326388885</v>
      </c>
      <c r="T1570" s="11">
        <f t="shared" si="148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7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11">
        <f t="shared" si="147"/>
        <v>41389.679560185185</v>
      </c>
      <c r="T1571" s="11">
        <f t="shared" si="148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41</v>
      </c>
      <c r="P1572" s="7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11">
        <f t="shared" si="147"/>
        <v>42438.813449074078</v>
      </c>
      <c r="T1572" s="11">
        <f t="shared" si="148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1</v>
      </c>
      <c r="P1573" s="7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11">
        <f t="shared" si="147"/>
        <v>42144.769479166673</v>
      </c>
      <c r="T1573" s="11">
        <f t="shared" si="148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5</v>
      </c>
      <c r="P1574" s="7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11">
        <f t="shared" si="147"/>
        <v>42404.033090277779</v>
      </c>
      <c r="T1574" s="11">
        <f t="shared" si="148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</v>
      </c>
      <c r="P1575" s="7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11">
        <f t="shared" si="147"/>
        <v>42786.000023148154</v>
      </c>
      <c r="T1575" s="11">
        <f t="shared" si="148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</v>
      </c>
      <c r="P1576" s="7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11">
        <f t="shared" si="147"/>
        <v>42017.927418981482</v>
      </c>
      <c r="T1576" s="11">
        <f t="shared" si="148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23</v>
      </c>
      <c r="P1577" s="7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11">
        <f t="shared" si="147"/>
        <v>41799.524259259262</v>
      </c>
      <c r="T1577" s="11">
        <f t="shared" si="148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13</v>
      </c>
      <c r="P1578" s="7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11">
        <f t="shared" si="147"/>
        <v>42140.879259259258</v>
      </c>
      <c r="T1578" s="11">
        <f t="shared" si="148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1</v>
      </c>
      <c r="P1579" s="7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11">
        <f t="shared" si="147"/>
        <v>41054.847777777781</v>
      </c>
      <c r="T1579" s="11">
        <f t="shared" si="148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11</v>
      </c>
      <c r="P1580" s="7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11">
        <f t="shared" si="147"/>
        <v>40399.065868055557</v>
      </c>
      <c r="T1580" s="11">
        <f t="shared" si="148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1</v>
      </c>
      <c r="P1581" s="7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11">
        <f t="shared" si="147"/>
        <v>41481.996423611112</v>
      </c>
      <c r="T1581" s="11">
        <f t="shared" si="148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7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11">
        <f t="shared" si="147"/>
        <v>40990.050069444449</v>
      </c>
      <c r="T1582" s="11">
        <f t="shared" si="148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1</v>
      </c>
      <c r="P1583" s="7">
        <f t="shared" si="144"/>
        <v>5</v>
      </c>
      <c r="Q1583" t="str">
        <f t="shared" si="145"/>
        <v>photography</v>
      </c>
      <c r="R1583" t="str">
        <f t="shared" si="146"/>
        <v>places</v>
      </c>
      <c r="S1583" s="11">
        <f t="shared" si="147"/>
        <v>42325.448958333334</v>
      </c>
      <c r="T1583" s="11">
        <f t="shared" si="148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</v>
      </c>
      <c r="P1584" s="7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11">
        <f t="shared" si="147"/>
        <v>42246.789965277778</v>
      </c>
      <c r="T1584" s="11">
        <f t="shared" si="148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0</v>
      </c>
      <c r="P1585" s="7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11">
        <f t="shared" si="147"/>
        <v>41877.904988425929</v>
      </c>
      <c r="T1585" s="11">
        <f t="shared" si="148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7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11">
        <f t="shared" si="147"/>
        <v>41779.649317129632</v>
      </c>
      <c r="T1586" s="11">
        <f t="shared" si="148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79</v>
      </c>
      <c r="P1587" s="7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11">
        <f t="shared" si="147"/>
        <v>42707.895462962959</v>
      </c>
      <c r="T1587" s="11">
        <f t="shared" si="148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7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11">
        <f t="shared" si="147"/>
        <v>42069.104421296302</v>
      </c>
      <c r="T1588" s="11">
        <f t="shared" si="148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0</v>
      </c>
      <c r="P1589" s="7">
        <f t="shared" si="144"/>
        <v>1</v>
      </c>
      <c r="Q1589" t="str">
        <f t="shared" si="145"/>
        <v>photography</v>
      </c>
      <c r="R1589" t="str">
        <f t="shared" si="146"/>
        <v>places</v>
      </c>
      <c r="S1589" s="11">
        <f t="shared" si="147"/>
        <v>41956.950983796298</v>
      </c>
      <c r="T1589" s="11">
        <f t="shared" si="148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7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11">
        <f t="shared" si="147"/>
        <v>42005.24998842593</v>
      </c>
      <c r="T1590" s="11">
        <f t="shared" si="148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7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11">
        <f t="shared" si="147"/>
        <v>42256.984791666662</v>
      </c>
      <c r="T1591" s="11">
        <f t="shared" si="148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2</v>
      </c>
      <c r="P1592" s="7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11">
        <f t="shared" si="147"/>
        <v>42240.857222222221</v>
      </c>
      <c r="T1592" s="11">
        <f t="shared" si="148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29</v>
      </c>
      <c r="P1593" s="7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11">
        <f t="shared" si="147"/>
        <v>42433.726168981477</v>
      </c>
      <c r="T1593" s="11">
        <f t="shared" si="148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7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11">
        <f t="shared" si="147"/>
        <v>42046.072743055556</v>
      </c>
      <c r="T1594" s="11">
        <f t="shared" si="148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0</v>
      </c>
      <c r="P1595" s="7">
        <f t="shared" si="144"/>
        <v>1</v>
      </c>
      <c r="Q1595" t="str">
        <f t="shared" si="145"/>
        <v>photography</v>
      </c>
      <c r="R1595" t="str">
        <f t="shared" si="146"/>
        <v>places</v>
      </c>
      <c r="S1595" s="11">
        <f t="shared" si="147"/>
        <v>42033.845543981486</v>
      </c>
      <c r="T1595" s="11">
        <f t="shared" si="148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21</v>
      </c>
      <c r="P1596" s="7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11">
        <f t="shared" si="147"/>
        <v>42445.712754629625</v>
      </c>
      <c r="T1596" s="11">
        <f t="shared" si="148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0</v>
      </c>
      <c r="P1597" s="7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11">
        <f t="shared" si="147"/>
        <v>41780.050092592595</v>
      </c>
      <c r="T1597" s="11">
        <f t="shared" si="148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</v>
      </c>
      <c r="P1598" s="7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11">
        <f t="shared" si="147"/>
        <v>41941.430196759262</v>
      </c>
      <c r="T1598" s="11">
        <f t="shared" si="148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7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11">
        <f t="shared" si="147"/>
        <v>42603.354131944448</v>
      </c>
      <c r="T1599" s="11">
        <f t="shared" si="148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0</v>
      </c>
      <c r="P1600" s="7">
        <f t="shared" si="144"/>
        <v>1</v>
      </c>
      <c r="Q1600" t="str">
        <f t="shared" si="145"/>
        <v>photography</v>
      </c>
      <c r="R1600" t="str">
        <f t="shared" si="146"/>
        <v>places</v>
      </c>
      <c r="S1600" s="11">
        <f t="shared" si="147"/>
        <v>42151.667337962965</v>
      </c>
      <c r="T1600" s="11">
        <f t="shared" si="148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7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11">
        <f t="shared" si="147"/>
        <v>42438.53907407407</v>
      </c>
      <c r="T1601" s="11">
        <f t="shared" si="148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</v>
      </c>
      <c r="P1602" s="7">
        <f t="shared" ref="P1602:P1665" si="150">($E1602/$L1602)</f>
        <v>40.777777777777779</v>
      </c>
      <c r="Q1602" t="str">
        <f t="shared" ref="Q1602:Q1665" si="151">(LEFT($N1602,SEARCH("/",$N1602,1)-1))</f>
        <v>photography</v>
      </c>
      <c r="R1602" t="str">
        <f t="shared" ref="R1602:R1665" si="152">RIGHT($N1602,LEN($N1602)-SEARCH("/",$N1602))</f>
        <v>places</v>
      </c>
      <c r="S1602" s="11">
        <f t="shared" ref="S1602:S1665" si="153">((($J1602/60)/60)/24)+DATE(1970,1,1)</f>
        <v>41791.057314814818</v>
      </c>
      <c r="T1602" s="11">
        <f t="shared" ref="T1602:T1665" si="154">((($I1602/60)/60)/24)+DATE(1970,1,1)</f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5">ROUND(((E1603/D1603)*100),0)</f>
        <v>108</v>
      </c>
      <c r="P1603" s="7">
        <f t="shared" si="150"/>
        <v>48.325535714285714</v>
      </c>
      <c r="Q1603" t="str">
        <f t="shared" si="151"/>
        <v>music</v>
      </c>
      <c r="R1603" t="str">
        <f t="shared" si="152"/>
        <v>rock</v>
      </c>
      <c r="S1603" s="11">
        <f t="shared" si="153"/>
        <v>40638.092974537038</v>
      </c>
      <c r="T1603" s="11">
        <f t="shared" si="154"/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5"/>
        <v>100</v>
      </c>
      <c r="P1604" s="7">
        <f t="shared" si="150"/>
        <v>46.953125</v>
      </c>
      <c r="Q1604" t="str">
        <f t="shared" si="151"/>
        <v>music</v>
      </c>
      <c r="R1604" t="str">
        <f t="shared" si="152"/>
        <v>rock</v>
      </c>
      <c r="S1604" s="11">
        <f t="shared" si="153"/>
        <v>40788.297650462962</v>
      </c>
      <c r="T1604" s="11">
        <f t="shared" si="154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5"/>
        <v>100</v>
      </c>
      <c r="P1605" s="7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11">
        <f t="shared" si="153"/>
        <v>40876.169664351852</v>
      </c>
      <c r="T1605" s="11">
        <f t="shared" si="154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122</v>
      </c>
      <c r="P1606" s="7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11">
        <f t="shared" si="153"/>
        <v>40945.845312500001</v>
      </c>
      <c r="T1606" s="11">
        <f t="shared" si="154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101</v>
      </c>
      <c r="P1607" s="7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11">
        <f t="shared" si="153"/>
        <v>40747.012881944444</v>
      </c>
      <c r="T1607" s="11">
        <f t="shared" si="154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101</v>
      </c>
      <c r="P1608" s="7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11">
        <f t="shared" si="153"/>
        <v>40536.111550925925</v>
      </c>
      <c r="T1608" s="11">
        <f t="shared" si="154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145</v>
      </c>
      <c r="P1609" s="7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11">
        <f t="shared" si="153"/>
        <v>41053.80846064815</v>
      </c>
      <c r="T1609" s="11">
        <f t="shared" si="154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101</v>
      </c>
      <c r="P1610" s="7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11">
        <f t="shared" si="153"/>
        <v>41607.83085648148</v>
      </c>
      <c r="T1610" s="11">
        <f t="shared" si="154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118</v>
      </c>
      <c r="P1611" s="7">
        <f t="shared" si="150"/>
        <v>443.75</v>
      </c>
      <c r="Q1611" t="str">
        <f t="shared" si="151"/>
        <v>music</v>
      </c>
      <c r="R1611" t="str">
        <f t="shared" si="152"/>
        <v>rock</v>
      </c>
      <c r="S1611" s="11">
        <f t="shared" si="153"/>
        <v>40796.001261574071</v>
      </c>
      <c r="T1611" s="11">
        <f t="shared" si="154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272</v>
      </c>
      <c r="P1612" s="7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11">
        <f t="shared" si="153"/>
        <v>41228.924884259257</v>
      </c>
      <c r="T1612" s="11">
        <f t="shared" si="154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125</v>
      </c>
      <c r="P1613" s="7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11">
        <f t="shared" si="153"/>
        <v>41409.00037037037</v>
      </c>
      <c r="T1613" s="11">
        <f t="shared" si="154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110</v>
      </c>
      <c r="P1614" s="7">
        <f t="shared" si="150"/>
        <v>50</v>
      </c>
      <c r="Q1614" t="str">
        <f t="shared" si="151"/>
        <v>music</v>
      </c>
      <c r="R1614" t="str">
        <f t="shared" si="152"/>
        <v>rock</v>
      </c>
      <c r="S1614" s="11">
        <f t="shared" si="153"/>
        <v>41246.874814814815</v>
      </c>
      <c r="T1614" s="11">
        <f t="shared" si="154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102</v>
      </c>
      <c r="P1615" s="7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11">
        <f t="shared" si="153"/>
        <v>41082.069467592592</v>
      </c>
      <c r="T1615" s="11">
        <f t="shared" si="154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103</v>
      </c>
      <c r="P1616" s="7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11">
        <f t="shared" si="153"/>
        <v>41794.981122685182</v>
      </c>
      <c r="T1616" s="11">
        <f t="shared" si="154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114</v>
      </c>
      <c r="P1617" s="7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11">
        <f t="shared" si="153"/>
        <v>40845.050879629627</v>
      </c>
      <c r="T1617" s="11">
        <f t="shared" si="154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104</v>
      </c>
      <c r="P1618" s="7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11">
        <f t="shared" si="153"/>
        <v>41194.715520833335</v>
      </c>
      <c r="T1618" s="11">
        <f t="shared" si="154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146</v>
      </c>
      <c r="P1619" s="7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11">
        <f t="shared" si="153"/>
        <v>41546.664212962962</v>
      </c>
      <c r="T1619" s="11">
        <f t="shared" si="154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105</v>
      </c>
      <c r="P1620" s="7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11">
        <f t="shared" si="153"/>
        <v>41301.654340277775</v>
      </c>
      <c r="T1620" s="11">
        <f t="shared" si="154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133</v>
      </c>
      <c r="P1621" s="7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11">
        <f t="shared" si="153"/>
        <v>41876.18618055556</v>
      </c>
      <c r="T1621" s="11">
        <f t="shared" si="154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113</v>
      </c>
      <c r="P1622" s="7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11">
        <f t="shared" si="153"/>
        <v>41321.339583333334</v>
      </c>
      <c r="T1622" s="11">
        <f t="shared" si="154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121</v>
      </c>
      <c r="P1623" s="7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11">
        <f t="shared" si="153"/>
        <v>41003.60665509259</v>
      </c>
      <c r="T1623" s="11">
        <f t="shared" si="154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102</v>
      </c>
      <c r="P1624" s="7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11">
        <f t="shared" si="153"/>
        <v>41950.29483796296</v>
      </c>
      <c r="T1624" s="11">
        <f t="shared" si="154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101</v>
      </c>
      <c r="P1625" s="7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11">
        <f t="shared" si="153"/>
        <v>41453.688530092593</v>
      </c>
      <c r="T1625" s="11">
        <f t="shared" si="154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118</v>
      </c>
      <c r="P1626" s="7">
        <f t="shared" si="150"/>
        <v>47.2</v>
      </c>
      <c r="Q1626" t="str">
        <f t="shared" si="151"/>
        <v>music</v>
      </c>
      <c r="R1626" t="str">
        <f t="shared" si="152"/>
        <v>rock</v>
      </c>
      <c r="S1626" s="11">
        <f t="shared" si="153"/>
        <v>41243.367303240739</v>
      </c>
      <c r="T1626" s="11">
        <f t="shared" si="154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155</v>
      </c>
      <c r="P1627" s="7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11">
        <f t="shared" si="153"/>
        <v>41135.699687500004</v>
      </c>
      <c r="T1627" s="11">
        <f t="shared" si="154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101</v>
      </c>
      <c r="P1628" s="7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11">
        <f t="shared" si="153"/>
        <v>41579.847997685189</v>
      </c>
      <c r="T1628" s="11">
        <f t="shared" si="154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117</v>
      </c>
      <c r="P1629" s="7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11">
        <f t="shared" si="153"/>
        <v>41205.707048611112</v>
      </c>
      <c r="T1629" s="11">
        <f t="shared" si="154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101</v>
      </c>
      <c r="P1630" s="7">
        <f t="shared" si="150"/>
        <v>45.875</v>
      </c>
      <c r="Q1630" t="str">
        <f t="shared" si="151"/>
        <v>music</v>
      </c>
      <c r="R1630" t="str">
        <f t="shared" si="152"/>
        <v>rock</v>
      </c>
      <c r="S1630" s="11">
        <f t="shared" si="153"/>
        <v>41774.737060185187</v>
      </c>
      <c r="T1630" s="11">
        <f t="shared" si="154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104</v>
      </c>
      <c r="P1631" s="7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11">
        <f t="shared" si="153"/>
        <v>41645.867280092592</v>
      </c>
      <c r="T1631" s="11">
        <f t="shared" si="154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265</v>
      </c>
      <c r="P1632" s="7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11">
        <f t="shared" si="153"/>
        <v>40939.837673611109</v>
      </c>
      <c r="T1632" s="11">
        <f t="shared" si="154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156</v>
      </c>
      <c r="P1633" s="7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11">
        <f t="shared" si="153"/>
        <v>41164.859502314815</v>
      </c>
      <c r="T1633" s="11">
        <f t="shared" si="154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102</v>
      </c>
      <c r="P1634" s="7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11">
        <f t="shared" si="153"/>
        <v>40750.340902777774</v>
      </c>
      <c r="T1634" s="11">
        <f t="shared" si="154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100</v>
      </c>
      <c r="P1635" s="7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11">
        <f t="shared" si="153"/>
        <v>40896.883750000001</v>
      </c>
      <c r="T1635" s="11">
        <f t="shared" si="154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101</v>
      </c>
      <c r="P1636" s="7">
        <f t="shared" si="150"/>
        <v>62.8125</v>
      </c>
      <c r="Q1636" t="str">
        <f t="shared" si="151"/>
        <v>music</v>
      </c>
      <c r="R1636" t="str">
        <f t="shared" si="152"/>
        <v>rock</v>
      </c>
      <c r="S1636" s="11">
        <f t="shared" si="153"/>
        <v>40658.189826388887</v>
      </c>
      <c r="T1636" s="11">
        <f t="shared" si="154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125</v>
      </c>
      <c r="P1637" s="7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11">
        <f t="shared" si="153"/>
        <v>42502.868761574078</v>
      </c>
      <c r="T1637" s="11">
        <f t="shared" si="154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104</v>
      </c>
      <c r="P1638" s="7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11">
        <f t="shared" si="153"/>
        <v>40663.08666666667</v>
      </c>
      <c r="T1638" s="11">
        <f t="shared" si="154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104</v>
      </c>
      <c r="P1639" s="7">
        <f t="shared" si="150"/>
        <v>34.6</v>
      </c>
      <c r="Q1639" t="str">
        <f t="shared" si="151"/>
        <v>music</v>
      </c>
      <c r="R1639" t="str">
        <f t="shared" si="152"/>
        <v>rock</v>
      </c>
      <c r="S1639" s="11">
        <f t="shared" si="153"/>
        <v>40122.751620370371</v>
      </c>
      <c r="T1639" s="11">
        <f t="shared" si="154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105</v>
      </c>
      <c r="P1640" s="7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11">
        <f t="shared" si="153"/>
        <v>41288.68712962963</v>
      </c>
      <c r="T1640" s="11">
        <f t="shared" si="154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100</v>
      </c>
      <c r="P1641" s="7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11">
        <f t="shared" si="153"/>
        <v>40941.652372685188</v>
      </c>
      <c r="T1641" s="11">
        <f t="shared" si="154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170</v>
      </c>
      <c r="P1642" s="7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11">
        <f t="shared" si="153"/>
        <v>40379.23096064815</v>
      </c>
      <c r="T1642" s="11">
        <f t="shared" si="154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101</v>
      </c>
      <c r="P1643" s="7">
        <f t="shared" si="150"/>
        <v>97.5</v>
      </c>
      <c r="Q1643" t="str">
        <f t="shared" si="151"/>
        <v>music</v>
      </c>
      <c r="R1643" t="str">
        <f t="shared" si="152"/>
        <v>pop</v>
      </c>
      <c r="S1643" s="11">
        <f t="shared" si="153"/>
        <v>41962.596574074079</v>
      </c>
      <c r="T1643" s="11">
        <f t="shared" si="154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100</v>
      </c>
      <c r="P1644" s="7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11">
        <f t="shared" si="153"/>
        <v>40688.024618055555</v>
      </c>
      <c r="T1644" s="11">
        <f t="shared" si="154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125</v>
      </c>
      <c r="P1645" s="7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11">
        <f t="shared" si="153"/>
        <v>41146.824212962965</v>
      </c>
      <c r="T1645" s="11">
        <f t="shared" si="154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110</v>
      </c>
      <c r="P1646" s="7">
        <f t="shared" si="150"/>
        <v>85.546875</v>
      </c>
      <c r="Q1646" t="str">
        <f t="shared" si="151"/>
        <v>music</v>
      </c>
      <c r="R1646" t="str">
        <f t="shared" si="152"/>
        <v>pop</v>
      </c>
      <c r="S1646" s="11">
        <f t="shared" si="153"/>
        <v>41175.05972222222</v>
      </c>
      <c r="T1646" s="11">
        <f t="shared" si="154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111</v>
      </c>
      <c r="P1647" s="7">
        <f t="shared" si="150"/>
        <v>554</v>
      </c>
      <c r="Q1647" t="str">
        <f t="shared" si="151"/>
        <v>music</v>
      </c>
      <c r="R1647" t="str">
        <f t="shared" si="152"/>
        <v>pop</v>
      </c>
      <c r="S1647" s="11">
        <f t="shared" si="153"/>
        <v>41521.617361111108</v>
      </c>
      <c r="T1647" s="11">
        <f t="shared" si="154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110</v>
      </c>
      <c r="P1648" s="7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11">
        <f t="shared" si="153"/>
        <v>41833.450266203705</v>
      </c>
      <c r="T1648" s="11">
        <f t="shared" si="154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105</v>
      </c>
      <c r="P1649" s="7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11">
        <f t="shared" si="153"/>
        <v>41039.409456018519</v>
      </c>
      <c r="T1649" s="11">
        <f t="shared" si="154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125</v>
      </c>
      <c r="P1650" s="7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11">
        <f t="shared" si="153"/>
        <v>40592.704652777778</v>
      </c>
      <c r="T1650" s="11">
        <f t="shared" si="154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101</v>
      </c>
      <c r="P1651" s="7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11">
        <f t="shared" si="153"/>
        <v>41737.684664351851</v>
      </c>
      <c r="T1651" s="11">
        <f t="shared" si="154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142</v>
      </c>
      <c r="P1652" s="7">
        <f t="shared" si="150"/>
        <v>88.46875</v>
      </c>
      <c r="Q1652" t="str">
        <f t="shared" si="151"/>
        <v>music</v>
      </c>
      <c r="R1652" t="str">
        <f t="shared" si="152"/>
        <v>pop</v>
      </c>
      <c r="S1652" s="11">
        <f t="shared" si="153"/>
        <v>41526.435613425929</v>
      </c>
      <c r="T1652" s="11">
        <f t="shared" si="154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101</v>
      </c>
      <c r="P1653" s="7">
        <f t="shared" si="150"/>
        <v>100.75</v>
      </c>
      <c r="Q1653" t="str">
        <f t="shared" si="151"/>
        <v>music</v>
      </c>
      <c r="R1653" t="str">
        <f t="shared" si="152"/>
        <v>pop</v>
      </c>
      <c r="S1653" s="11">
        <f t="shared" si="153"/>
        <v>40625.900694444441</v>
      </c>
      <c r="T1653" s="11">
        <f t="shared" si="154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101</v>
      </c>
      <c r="P1654" s="7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11">
        <f t="shared" si="153"/>
        <v>41572.492974537039</v>
      </c>
      <c r="T1654" s="11">
        <f t="shared" si="154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174</v>
      </c>
      <c r="P1655" s="7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11">
        <f t="shared" si="153"/>
        <v>40626.834444444445</v>
      </c>
      <c r="T1655" s="11">
        <f t="shared" si="154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120</v>
      </c>
      <c r="P1656" s="7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11">
        <f t="shared" si="153"/>
        <v>40987.890740740739</v>
      </c>
      <c r="T1656" s="11">
        <f t="shared" si="154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143</v>
      </c>
      <c r="P1657" s="7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11">
        <f t="shared" si="153"/>
        <v>40974.791898148149</v>
      </c>
      <c r="T1657" s="11">
        <f t="shared" si="154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100</v>
      </c>
      <c r="P1658" s="7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11">
        <f t="shared" si="153"/>
        <v>41226.928842592592</v>
      </c>
      <c r="T1658" s="11">
        <f t="shared" si="154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105</v>
      </c>
      <c r="P1659" s="7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11">
        <f t="shared" si="153"/>
        <v>41023.782037037039</v>
      </c>
      <c r="T1659" s="11">
        <f t="shared" si="154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132</v>
      </c>
      <c r="P1660" s="7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11">
        <f t="shared" si="153"/>
        <v>41223.22184027778</v>
      </c>
      <c r="T1660" s="11">
        <f t="shared" si="154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113</v>
      </c>
      <c r="P1661" s="7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11">
        <f t="shared" si="153"/>
        <v>41596.913437499999</v>
      </c>
      <c r="T1661" s="11">
        <f t="shared" si="154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1254</v>
      </c>
      <c r="P1662" s="7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11">
        <f t="shared" si="153"/>
        <v>42459.693865740745</v>
      </c>
      <c r="T1662" s="11">
        <f t="shared" si="154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103</v>
      </c>
      <c r="P1663" s="7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11">
        <f t="shared" si="153"/>
        <v>42343.998043981483</v>
      </c>
      <c r="T1663" s="11">
        <f t="shared" si="154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103</v>
      </c>
      <c r="P1664" s="7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11">
        <f t="shared" si="153"/>
        <v>40848.198333333334</v>
      </c>
      <c r="T1664" s="11">
        <f t="shared" si="154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108</v>
      </c>
      <c r="P1665" s="7">
        <f t="shared" si="150"/>
        <v>33.75</v>
      </c>
      <c r="Q1665" t="str">
        <f t="shared" si="151"/>
        <v>music</v>
      </c>
      <c r="R1665" t="str">
        <f t="shared" si="152"/>
        <v>pop</v>
      </c>
      <c r="S1665" s="11">
        <f t="shared" si="153"/>
        <v>42006.02207175926</v>
      </c>
      <c r="T1665" s="11">
        <f t="shared" si="154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122</v>
      </c>
      <c r="P1666" s="7">
        <f t="shared" ref="P1666:P1729" si="156">($E1666/$L1666)</f>
        <v>34.384494382022467</v>
      </c>
      <c r="Q1666" t="str">
        <f t="shared" ref="Q1666:Q1729" si="157">(LEFT($N1666,SEARCH("/",$N1666,1)-1))</f>
        <v>music</v>
      </c>
      <c r="R1666" t="str">
        <f t="shared" ref="R1666:R1729" si="158">RIGHT($N1666,LEN($N1666)-SEARCH("/",$N1666))</f>
        <v>pop</v>
      </c>
      <c r="S1666" s="11">
        <f t="shared" ref="S1666:S1729" si="159">((($J1666/60)/60)/24)+DATE(1970,1,1)</f>
        <v>40939.761782407404</v>
      </c>
      <c r="T1666" s="11">
        <f t="shared" ref="T1666:T1729" si="160">((($I1666/60)/60)/24)+DATE(1970,1,1)</f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61">ROUND(((E1667/D1667)*100),0)</f>
        <v>119</v>
      </c>
      <c r="P1667" s="7">
        <f t="shared" si="156"/>
        <v>44.956989247311824</v>
      </c>
      <c r="Q1667" t="str">
        <f t="shared" si="157"/>
        <v>music</v>
      </c>
      <c r="R1667" t="str">
        <f t="shared" si="158"/>
        <v>pop</v>
      </c>
      <c r="S1667" s="11">
        <f t="shared" si="159"/>
        <v>40564.649456018517</v>
      </c>
      <c r="T1667" s="11">
        <f t="shared" si="160"/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61"/>
        <v>161</v>
      </c>
      <c r="P1668" s="7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11">
        <f t="shared" si="159"/>
        <v>41331.253159722226</v>
      </c>
      <c r="T1668" s="11">
        <f t="shared" si="160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1"/>
        <v>127</v>
      </c>
      <c r="P1669" s="7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11">
        <f t="shared" si="159"/>
        <v>41682.0705787037</v>
      </c>
      <c r="T1669" s="11">
        <f t="shared" si="160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103</v>
      </c>
      <c r="P1670" s="7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11">
        <f t="shared" si="159"/>
        <v>40845.14975694444</v>
      </c>
      <c r="T1670" s="11">
        <f t="shared" si="160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140</v>
      </c>
      <c r="P1671" s="7">
        <f t="shared" si="156"/>
        <v>53.75</v>
      </c>
      <c r="Q1671" t="str">
        <f t="shared" si="157"/>
        <v>music</v>
      </c>
      <c r="R1671" t="str">
        <f t="shared" si="158"/>
        <v>pop</v>
      </c>
      <c r="S1671" s="11">
        <f t="shared" si="159"/>
        <v>42461.885138888887</v>
      </c>
      <c r="T1671" s="11">
        <f t="shared" si="160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103</v>
      </c>
      <c r="P1672" s="7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11">
        <f t="shared" si="159"/>
        <v>40313.930543981485</v>
      </c>
      <c r="T1672" s="11">
        <f t="shared" si="160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101</v>
      </c>
      <c r="P1673" s="7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11">
        <f t="shared" si="159"/>
        <v>42553.54414351852</v>
      </c>
      <c r="T1673" s="11">
        <f t="shared" si="160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113</v>
      </c>
      <c r="P1674" s="7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11">
        <f t="shared" si="159"/>
        <v>41034.656597222223</v>
      </c>
      <c r="T1674" s="11">
        <f t="shared" si="160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128</v>
      </c>
      <c r="P1675" s="7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11">
        <f t="shared" si="159"/>
        <v>42039.878379629634</v>
      </c>
      <c r="T1675" s="11">
        <f t="shared" si="160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202</v>
      </c>
      <c r="P1676" s="7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11">
        <f t="shared" si="159"/>
        <v>42569.605393518519</v>
      </c>
      <c r="T1676" s="11">
        <f t="shared" si="160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137</v>
      </c>
      <c r="P1677" s="7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11">
        <f t="shared" si="159"/>
        <v>40802.733101851853</v>
      </c>
      <c r="T1677" s="11">
        <f t="shared" si="160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115</v>
      </c>
      <c r="P1678" s="7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11">
        <f t="shared" si="159"/>
        <v>40973.72623842593</v>
      </c>
      <c r="T1678" s="11">
        <f t="shared" si="160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112</v>
      </c>
      <c r="P1679" s="7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11">
        <f t="shared" si="159"/>
        <v>42416.407129629632</v>
      </c>
      <c r="T1679" s="11">
        <f t="shared" si="160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118</v>
      </c>
      <c r="P1680" s="7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11">
        <f t="shared" si="159"/>
        <v>41662.854988425926</v>
      </c>
      <c r="T1680" s="11">
        <f t="shared" si="160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175</v>
      </c>
      <c r="P1681" s="7">
        <f t="shared" si="156"/>
        <v>62.5</v>
      </c>
      <c r="Q1681" t="str">
        <f t="shared" si="157"/>
        <v>music</v>
      </c>
      <c r="R1681" t="str">
        <f t="shared" si="158"/>
        <v>pop</v>
      </c>
      <c r="S1681" s="11">
        <f t="shared" si="159"/>
        <v>40723.068807870368</v>
      </c>
      <c r="T1681" s="11">
        <f t="shared" si="160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118</v>
      </c>
      <c r="P1682" s="7">
        <f t="shared" si="156"/>
        <v>47</v>
      </c>
      <c r="Q1682" t="str">
        <f t="shared" si="157"/>
        <v>music</v>
      </c>
      <c r="R1682" t="str">
        <f t="shared" si="158"/>
        <v>pop</v>
      </c>
      <c r="S1682" s="11">
        <f t="shared" si="159"/>
        <v>41802.757719907408</v>
      </c>
      <c r="T1682" s="11">
        <f t="shared" si="160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101</v>
      </c>
      <c r="P1683" s="7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11">
        <f t="shared" si="159"/>
        <v>42774.121342592596</v>
      </c>
      <c r="T1683" s="11">
        <f t="shared" si="160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7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11">
        <f t="shared" si="159"/>
        <v>42779.21365740741</v>
      </c>
      <c r="T1684" s="11">
        <f t="shared" si="160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22</v>
      </c>
      <c r="P1685" s="7">
        <f t="shared" si="156"/>
        <v>76</v>
      </c>
      <c r="Q1685" t="str">
        <f t="shared" si="157"/>
        <v>music</v>
      </c>
      <c r="R1685" t="str">
        <f t="shared" si="158"/>
        <v>faith</v>
      </c>
      <c r="S1685" s="11">
        <f t="shared" si="159"/>
        <v>42808.781689814816</v>
      </c>
      <c r="T1685" s="11">
        <f t="shared" si="160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109</v>
      </c>
      <c r="P1686" s="7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11">
        <f t="shared" si="159"/>
        <v>42783.815289351856</v>
      </c>
      <c r="T1686" s="11">
        <f t="shared" si="160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103</v>
      </c>
      <c r="P1687" s="7">
        <f t="shared" si="156"/>
        <v>24</v>
      </c>
      <c r="Q1687" t="str">
        <f t="shared" si="157"/>
        <v>music</v>
      </c>
      <c r="R1687" t="str">
        <f t="shared" si="158"/>
        <v>faith</v>
      </c>
      <c r="S1687" s="11">
        <f t="shared" si="159"/>
        <v>42788.2502662037</v>
      </c>
      <c r="T1687" s="11">
        <f t="shared" si="160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0</v>
      </c>
      <c r="P1688" s="7">
        <f t="shared" si="156"/>
        <v>18</v>
      </c>
      <c r="Q1688" t="str">
        <f t="shared" si="157"/>
        <v>music</v>
      </c>
      <c r="R1688" t="str">
        <f t="shared" si="158"/>
        <v>faith</v>
      </c>
      <c r="S1688" s="11">
        <f t="shared" si="159"/>
        <v>42792.843969907408</v>
      </c>
      <c r="T1688" s="11">
        <f t="shared" si="160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31</v>
      </c>
      <c r="P1689" s="7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11">
        <f t="shared" si="159"/>
        <v>42802.046817129631</v>
      </c>
      <c r="T1689" s="11">
        <f t="shared" si="160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44</v>
      </c>
      <c r="P1690" s="7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11">
        <f t="shared" si="159"/>
        <v>42804.534652777773</v>
      </c>
      <c r="T1690" s="11">
        <f t="shared" si="160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100</v>
      </c>
      <c r="P1691" s="7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11">
        <f t="shared" si="159"/>
        <v>42780.942476851851</v>
      </c>
      <c r="T1691" s="11">
        <f t="shared" si="160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25</v>
      </c>
      <c r="P1692" s="7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11">
        <f t="shared" si="159"/>
        <v>42801.43104166667</v>
      </c>
      <c r="T1692" s="11">
        <f t="shared" si="160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33</v>
      </c>
      <c r="P1693" s="7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11">
        <f t="shared" si="159"/>
        <v>42795.701481481476</v>
      </c>
      <c r="T1693" s="11">
        <f t="shared" si="160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48</v>
      </c>
      <c r="P1694" s="7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11">
        <f t="shared" si="159"/>
        <v>42788.151238425926</v>
      </c>
      <c r="T1694" s="11">
        <f t="shared" si="160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</v>
      </c>
      <c r="P1695" s="7">
        <f t="shared" si="156"/>
        <v>35</v>
      </c>
      <c r="Q1695" t="str">
        <f t="shared" si="157"/>
        <v>music</v>
      </c>
      <c r="R1695" t="str">
        <f t="shared" si="158"/>
        <v>faith</v>
      </c>
      <c r="S1695" s="11">
        <f t="shared" si="159"/>
        <v>42803.920277777783</v>
      </c>
      <c r="T1695" s="11">
        <f t="shared" si="160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0</v>
      </c>
      <c r="P1696" s="7">
        <f t="shared" si="156"/>
        <v>5</v>
      </c>
      <c r="Q1696" t="str">
        <f t="shared" si="157"/>
        <v>music</v>
      </c>
      <c r="R1696" t="str">
        <f t="shared" si="158"/>
        <v>faith</v>
      </c>
      <c r="S1696" s="11">
        <f t="shared" si="159"/>
        <v>42791.669837962967</v>
      </c>
      <c r="T1696" s="11">
        <f t="shared" si="160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12</v>
      </c>
      <c r="P1697" s="7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11">
        <f t="shared" si="159"/>
        <v>42801.031412037039</v>
      </c>
      <c r="T1697" s="11">
        <f t="shared" si="160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7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11">
        <f t="shared" si="159"/>
        <v>42796.069571759261</v>
      </c>
      <c r="T1698" s="11">
        <f t="shared" si="160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20</v>
      </c>
      <c r="P1699" s="7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11">
        <f t="shared" si="159"/>
        <v>42805.032962962956</v>
      </c>
      <c r="T1699" s="11">
        <f t="shared" si="160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7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11">
        <f t="shared" si="159"/>
        <v>42796.207870370374</v>
      </c>
      <c r="T1700" s="11">
        <f t="shared" si="160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</v>
      </c>
      <c r="P1701" s="7">
        <f t="shared" si="156"/>
        <v>54</v>
      </c>
      <c r="Q1701" t="str">
        <f t="shared" si="157"/>
        <v>music</v>
      </c>
      <c r="R1701" t="str">
        <f t="shared" si="158"/>
        <v>faith</v>
      </c>
      <c r="S1701" s="11">
        <f t="shared" si="159"/>
        <v>42806.863946759258</v>
      </c>
      <c r="T1701" s="11">
        <f t="shared" si="160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26</v>
      </c>
      <c r="P1702" s="7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11">
        <f t="shared" si="159"/>
        <v>42796.071643518517</v>
      </c>
      <c r="T1702" s="11">
        <f t="shared" si="160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0</v>
      </c>
      <c r="P1703" s="7">
        <f t="shared" si="156"/>
        <v>5</v>
      </c>
      <c r="Q1703" t="str">
        <f t="shared" si="157"/>
        <v>music</v>
      </c>
      <c r="R1703" t="str">
        <f t="shared" si="158"/>
        <v>faith</v>
      </c>
      <c r="S1703" s="11">
        <f t="shared" si="159"/>
        <v>41989.664409722223</v>
      </c>
      <c r="T1703" s="11">
        <f t="shared" si="160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0</v>
      </c>
      <c r="P1704" s="7">
        <f t="shared" si="156"/>
        <v>1</v>
      </c>
      <c r="Q1704" t="str">
        <f t="shared" si="157"/>
        <v>music</v>
      </c>
      <c r="R1704" t="str">
        <f t="shared" si="158"/>
        <v>faith</v>
      </c>
      <c r="S1704" s="11">
        <f t="shared" si="159"/>
        <v>42063.869791666672</v>
      </c>
      <c r="T1704" s="11">
        <f t="shared" si="160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</v>
      </c>
      <c r="P1705" s="7">
        <f t="shared" si="156"/>
        <v>25.5</v>
      </c>
      <c r="Q1705" t="str">
        <f t="shared" si="157"/>
        <v>music</v>
      </c>
      <c r="R1705" t="str">
        <f t="shared" si="158"/>
        <v>faith</v>
      </c>
      <c r="S1705" s="11">
        <f t="shared" si="159"/>
        <v>42187.281678240746</v>
      </c>
      <c r="T1705" s="11">
        <f t="shared" si="160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65</v>
      </c>
      <c r="P1706" s="7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11">
        <f t="shared" si="159"/>
        <v>42021.139733796299</v>
      </c>
      <c r="T1706" s="11">
        <f t="shared" si="160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11">
        <f t="shared" si="159"/>
        <v>42245.016736111109</v>
      </c>
      <c r="T1707" s="11">
        <f t="shared" si="160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7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11">
        <f t="shared" si="159"/>
        <v>42179.306388888886</v>
      </c>
      <c r="T1708" s="11">
        <f t="shared" si="160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10</v>
      </c>
      <c r="P1709" s="7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11">
        <f t="shared" si="159"/>
        <v>42427.721006944441</v>
      </c>
      <c r="T1709" s="11">
        <f t="shared" si="160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7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11">
        <f t="shared" si="159"/>
        <v>42451.866967592592</v>
      </c>
      <c r="T1710" s="11">
        <f t="shared" si="160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5</v>
      </c>
      <c r="P1711" s="7">
        <f t="shared" si="156"/>
        <v>21.25</v>
      </c>
      <c r="Q1711" t="str">
        <f t="shared" si="157"/>
        <v>music</v>
      </c>
      <c r="R1711" t="str">
        <f t="shared" si="158"/>
        <v>faith</v>
      </c>
      <c r="S1711" s="11">
        <f t="shared" si="159"/>
        <v>41841.56381944444</v>
      </c>
      <c r="T1711" s="11">
        <f t="shared" si="160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1</v>
      </c>
      <c r="P1712" s="7">
        <f t="shared" si="156"/>
        <v>34</v>
      </c>
      <c r="Q1712" t="str">
        <f t="shared" si="157"/>
        <v>music</v>
      </c>
      <c r="R1712" t="str">
        <f t="shared" si="158"/>
        <v>faith</v>
      </c>
      <c r="S1712" s="11">
        <f t="shared" si="159"/>
        <v>42341.59129629629</v>
      </c>
      <c r="T1712" s="11">
        <f t="shared" si="160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11</v>
      </c>
      <c r="P1713" s="7">
        <f t="shared" si="156"/>
        <v>525</v>
      </c>
      <c r="Q1713" t="str">
        <f t="shared" si="157"/>
        <v>music</v>
      </c>
      <c r="R1713" t="str">
        <f t="shared" si="158"/>
        <v>faith</v>
      </c>
      <c r="S1713" s="11">
        <f t="shared" si="159"/>
        <v>41852.646226851852</v>
      </c>
      <c r="T1713" s="11">
        <f t="shared" si="160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7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11">
        <f t="shared" si="159"/>
        <v>42125.913807870369</v>
      </c>
      <c r="T1714" s="11">
        <f t="shared" si="160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2</v>
      </c>
      <c r="P1715" s="7">
        <f t="shared" si="156"/>
        <v>50</v>
      </c>
      <c r="Q1715" t="str">
        <f t="shared" si="157"/>
        <v>music</v>
      </c>
      <c r="R1715" t="str">
        <f t="shared" si="158"/>
        <v>faith</v>
      </c>
      <c r="S1715" s="11">
        <f t="shared" si="159"/>
        <v>41887.801064814819</v>
      </c>
      <c r="T1715" s="11">
        <f t="shared" si="160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8</v>
      </c>
      <c r="P1716" s="7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11">
        <f t="shared" si="159"/>
        <v>42095.918530092589</v>
      </c>
      <c r="T1716" s="11">
        <f t="shared" si="160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0</v>
      </c>
      <c r="P1717" s="7">
        <f t="shared" si="156"/>
        <v>5.5</v>
      </c>
      <c r="Q1717" t="str">
        <f t="shared" si="157"/>
        <v>music</v>
      </c>
      <c r="R1717" t="str">
        <f t="shared" si="158"/>
        <v>faith</v>
      </c>
      <c r="S1717" s="11">
        <f t="shared" si="159"/>
        <v>42064.217418981483</v>
      </c>
      <c r="T1717" s="11">
        <f t="shared" si="160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8</v>
      </c>
      <c r="P1718" s="7">
        <f t="shared" si="156"/>
        <v>50</v>
      </c>
      <c r="Q1718" t="str">
        <f t="shared" si="157"/>
        <v>music</v>
      </c>
      <c r="R1718" t="str">
        <f t="shared" si="158"/>
        <v>faith</v>
      </c>
      <c r="S1718" s="11">
        <f t="shared" si="159"/>
        <v>42673.577534722222</v>
      </c>
      <c r="T1718" s="11">
        <f t="shared" si="160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43</v>
      </c>
      <c r="P1719" s="7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11">
        <f t="shared" si="159"/>
        <v>42460.98192129629</v>
      </c>
      <c r="T1719" s="11">
        <f t="shared" si="160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0</v>
      </c>
      <c r="P1720" s="7">
        <f t="shared" si="156"/>
        <v>37.5</v>
      </c>
      <c r="Q1720" t="str">
        <f t="shared" si="157"/>
        <v>music</v>
      </c>
      <c r="R1720" t="str">
        <f t="shared" si="158"/>
        <v>faith</v>
      </c>
      <c r="S1720" s="11">
        <f t="shared" si="159"/>
        <v>42460.610520833332</v>
      </c>
      <c r="T1720" s="11">
        <f t="shared" si="160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1</v>
      </c>
      <c r="P1721" s="7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11">
        <f t="shared" si="159"/>
        <v>41869.534618055557</v>
      </c>
      <c r="T1721" s="11">
        <f t="shared" si="160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6</v>
      </c>
      <c r="P1722" s="7">
        <f t="shared" si="156"/>
        <v>28.125</v>
      </c>
      <c r="Q1722" t="str">
        <f t="shared" si="157"/>
        <v>music</v>
      </c>
      <c r="R1722" t="str">
        <f t="shared" si="158"/>
        <v>faith</v>
      </c>
      <c r="S1722" s="11">
        <f t="shared" si="159"/>
        <v>41922.783229166671</v>
      </c>
      <c r="T1722" s="11">
        <f t="shared" si="160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7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11">
        <f t="shared" si="159"/>
        <v>42319.461377314816</v>
      </c>
      <c r="T1723" s="11">
        <f t="shared" si="160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0</v>
      </c>
      <c r="P1724" s="7">
        <f t="shared" si="156"/>
        <v>1</v>
      </c>
      <c r="Q1724" t="str">
        <f t="shared" si="157"/>
        <v>music</v>
      </c>
      <c r="R1724" t="str">
        <f t="shared" si="158"/>
        <v>faith</v>
      </c>
      <c r="S1724" s="11">
        <f t="shared" si="159"/>
        <v>42425.960983796293</v>
      </c>
      <c r="T1724" s="11">
        <f t="shared" si="160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7</v>
      </c>
      <c r="P1725" s="7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11">
        <f t="shared" si="159"/>
        <v>42129.82540509259</v>
      </c>
      <c r="T1725" s="11">
        <f t="shared" si="160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1</v>
      </c>
      <c r="P1726" s="7">
        <f t="shared" si="156"/>
        <v>8.75</v>
      </c>
      <c r="Q1726" t="str">
        <f t="shared" si="157"/>
        <v>music</v>
      </c>
      <c r="R1726" t="str">
        <f t="shared" si="158"/>
        <v>faith</v>
      </c>
      <c r="S1726" s="11">
        <f t="shared" si="159"/>
        <v>41912.932430555556</v>
      </c>
      <c r="T1726" s="11">
        <f t="shared" si="160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10</v>
      </c>
      <c r="P1727" s="7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11">
        <f t="shared" si="159"/>
        <v>41845.968159722222</v>
      </c>
      <c r="T1727" s="11">
        <f t="shared" si="160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34</v>
      </c>
      <c r="P1728" s="7">
        <f t="shared" si="156"/>
        <v>137.25</v>
      </c>
      <c r="Q1728" t="str">
        <f t="shared" si="157"/>
        <v>music</v>
      </c>
      <c r="R1728" t="str">
        <f t="shared" si="158"/>
        <v>faith</v>
      </c>
      <c r="S1728" s="11">
        <f t="shared" si="159"/>
        <v>41788.919722222221</v>
      </c>
      <c r="T1728" s="11">
        <f t="shared" si="160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0</v>
      </c>
      <c r="P1729" s="7">
        <f t="shared" si="156"/>
        <v>1</v>
      </c>
      <c r="Q1729" t="str">
        <f t="shared" si="157"/>
        <v>music</v>
      </c>
      <c r="R1729" t="str">
        <f t="shared" si="158"/>
        <v>faith</v>
      </c>
      <c r="S1729" s="11">
        <f t="shared" si="159"/>
        <v>42044.927974537044</v>
      </c>
      <c r="T1729" s="11">
        <f t="shared" si="160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68</v>
      </c>
      <c r="P1730" s="7">
        <f t="shared" ref="P1730:P1793" si="162">($E1730/$L1730)</f>
        <v>122.14285714285714</v>
      </c>
      <c r="Q1730" t="str">
        <f t="shared" ref="Q1730:Q1793" si="163">(LEFT($N1730,SEARCH("/",$N1730,1)-1))</f>
        <v>music</v>
      </c>
      <c r="R1730" t="str">
        <f t="shared" ref="R1730:R1793" si="164">RIGHT($N1730,LEN($N1730)-SEARCH("/",$N1730))</f>
        <v>faith</v>
      </c>
      <c r="S1730" s="11">
        <f t="shared" ref="S1730:S1793" si="165">((($J1730/60)/60)/24)+DATE(1970,1,1)</f>
        <v>42268.625856481478</v>
      </c>
      <c r="T1730" s="11">
        <f t="shared" ref="T1730:T1793" si="166">((($I1730/60)/60)/24)+DATE(1970,1,1)</f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7">ROUND(((E1731/D1731)*100),0)</f>
        <v>0</v>
      </c>
      <c r="P1731" s="7" t="e">
        <f t="shared" si="162"/>
        <v>#DIV/0!</v>
      </c>
      <c r="Q1731" t="str">
        <f t="shared" si="163"/>
        <v>music</v>
      </c>
      <c r="R1731" t="str">
        <f t="shared" si="164"/>
        <v>faith</v>
      </c>
      <c r="S1731" s="11">
        <f t="shared" si="165"/>
        <v>42471.052152777775</v>
      </c>
      <c r="T1731" s="11">
        <f t="shared" si="166"/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7"/>
        <v>0</v>
      </c>
      <c r="P1732" s="7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11">
        <f t="shared" si="165"/>
        <v>42272.087766203709</v>
      </c>
      <c r="T1732" s="11">
        <f t="shared" si="166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7"/>
        <v>0</v>
      </c>
      <c r="P1733" s="7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11">
        <f t="shared" si="165"/>
        <v>42152.906851851847</v>
      </c>
      <c r="T1733" s="11">
        <f t="shared" si="166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7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11">
        <f t="shared" si="165"/>
        <v>42325.683807870373</v>
      </c>
      <c r="T1734" s="11">
        <f t="shared" si="166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7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11">
        <f t="shared" si="165"/>
        <v>42614.675625000003</v>
      </c>
      <c r="T1735" s="11">
        <f t="shared" si="166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0</v>
      </c>
      <c r="P1736" s="7">
        <f t="shared" si="162"/>
        <v>1</v>
      </c>
      <c r="Q1736" t="str">
        <f t="shared" si="163"/>
        <v>music</v>
      </c>
      <c r="R1736" t="str">
        <f t="shared" si="164"/>
        <v>faith</v>
      </c>
      <c r="S1736" s="11">
        <f t="shared" si="165"/>
        <v>42102.036527777775</v>
      </c>
      <c r="T1736" s="11">
        <f t="shared" si="166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11</v>
      </c>
      <c r="P1737" s="7">
        <f t="shared" si="162"/>
        <v>55</v>
      </c>
      <c r="Q1737" t="str">
        <f t="shared" si="163"/>
        <v>music</v>
      </c>
      <c r="R1737" t="str">
        <f t="shared" si="164"/>
        <v>faith</v>
      </c>
      <c r="S1737" s="11">
        <f t="shared" si="165"/>
        <v>42559.814178240747</v>
      </c>
      <c r="T1737" s="11">
        <f t="shared" si="166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1</v>
      </c>
      <c r="P1738" s="7">
        <f t="shared" si="162"/>
        <v>22</v>
      </c>
      <c r="Q1738" t="str">
        <f t="shared" si="163"/>
        <v>music</v>
      </c>
      <c r="R1738" t="str">
        <f t="shared" si="164"/>
        <v>faith</v>
      </c>
      <c r="S1738" s="11">
        <f t="shared" si="165"/>
        <v>42286.861493055556</v>
      </c>
      <c r="T1738" s="11">
        <f t="shared" si="166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21</v>
      </c>
      <c r="P1739" s="7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11">
        <f t="shared" si="165"/>
        <v>42175.948981481488</v>
      </c>
      <c r="T1739" s="11">
        <f t="shared" si="166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0</v>
      </c>
      <c r="P1740" s="7">
        <f t="shared" si="162"/>
        <v>20</v>
      </c>
      <c r="Q1740" t="str">
        <f t="shared" si="163"/>
        <v>music</v>
      </c>
      <c r="R1740" t="str">
        <f t="shared" si="164"/>
        <v>faith</v>
      </c>
      <c r="S1740" s="11">
        <f t="shared" si="165"/>
        <v>41884.874328703707</v>
      </c>
      <c r="T1740" s="11">
        <f t="shared" si="166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0</v>
      </c>
      <c r="P1741" s="7">
        <f t="shared" si="162"/>
        <v>1</v>
      </c>
      <c r="Q1741" t="str">
        <f t="shared" si="163"/>
        <v>music</v>
      </c>
      <c r="R1741" t="str">
        <f t="shared" si="164"/>
        <v>faith</v>
      </c>
      <c r="S1741" s="11">
        <f t="shared" si="165"/>
        <v>42435.874212962968</v>
      </c>
      <c r="T1741" s="11">
        <f t="shared" si="166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7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11">
        <f t="shared" si="165"/>
        <v>42171.817384259266</v>
      </c>
      <c r="T1742" s="11">
        <f t="shared" si="166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111</v>
      </c>
      <c r="P1743" s="7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11">
        <f t="shared" si="165"/>
        <v>42120.628136574072</v>
      </c>
      <c r="T1743" s="11">
        <f t="shared" si="166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109</v>
      </c>
      <c r="P1744" s="7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11">
        <f t="shared" si="165"/>
        <v>42710.876967592587</v>
      </c>
      <c r="T1744" s="11">
        <f t="shared" si="166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100</v>
      </c>
      <c r="P1745" s="7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11">
        <f t="shared" si="165"/>
        <v>42586.925636574073</v>
      </c>
      <c r="T1745" s="11">
        <f t="shared" si="166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118</v>
      </c>
      <c r="P1746" s="7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11">
        <f t="shared" si="165"/>
        <v>42026.605057870373</v>
      </c>
      <c r="T1746" s="11">
        <f t="shared" si="166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114</v>
      </c>
      <c r="P1747" s="7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11">
        <f t="shared" si="165"/>
        <v>42690.259699074071</v>
      </c>
      <c r="T1747" s="11">
        <f t="shared" si="166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148</v>
      </c>
      <c r="P1748" s="7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11">
        <f t="shared" si="165"/>
        <v>42668.176701388889</v>
      </c>
      <c r="T1748" s="11">
        <f t="shared" si="166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105</v>
      </c>
      <c r="P1749" s="7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11">
        <f t="shared" si="165"/>
        <v>42292.435532407413</v>
      </c>
      <c r="T1749" s="11">
        <f t="shared" si="166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130</v>
      </c>
      <c r="P1750" s="7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11">
        <f t="shared" si="165"/>
        <v>42219.950729166667</v>
      </c>
      <c r="T1750" s="11">
        <f t="shared" si="166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123</v>
      </c>
      <c r="P1751" s="7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11">
        <f t="shared" si="165"/>
        <v>42758.975937499999</v>
      </c>
      <c r="T1751" s="11">
        <f t="shared" si="166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202</v>
      </c>
      <c r="P1752" s="7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11">
        <f t="shared" si="165"/>
        <v>42454.836851851855</v>
      </c>
      <c r="T1752" s="11">
        <f t="shared" si="166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103</v>
      </c>
      <c r="P1753" s="7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11">
        <f t="shared" si="165"/>
        <v>42052.7815162037</v>
      </c>
      <c r="T1753" s="11">
        <f t="shared" si="166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260</v>
      </c>
      <c r="P1754" s="7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11">
        <f t="shared" si="165"/>
        <v>42627.253263888888</v>
      </c>
      <c r="T1754" s="11">
        <f t="shared" si="166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108</v>
      </c>
      <c r="P1755" s="7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11">
        <f t="shared" si="165"/>
        <v>42420.74962962963</v>
      </c>
      <c r="T1755" s="11">
        <f t="shared" si="166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111</v>
      </c>
      <c r="P1756" s="7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11">
        <f t="shared" si="165"/>
        <v>42067.876770833333</v>
      </c>
      <c r="T1756" s="11">
        <f t="shared" si="166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120</v>
      </c>
      <c r="P1757" s="7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11">
        <f t="shared" si="165"/>
        <v>42252.788900462961</v>
      </c>
      <c r="T1757" s="11">
        <f t="shared" si="166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103</v>
      </c>
      <c r="P1758" s="7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11">
        <f t="shared" si="165"/>
        <v>42571.167465277773</v>
      </c>
      <c r="T1758" s="11">
        <f t="shared" si="166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116</v>
      </c>
      <c r="P1759" s="7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11">
        <f t="shared" si="165"/>
        <v>42733.827349537038</v>
      </c>
      <c r="T1759" s="11">
        <f t="shared" si="166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115</v>
      </c>
      <c r="P1760" s="7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11">
        <f t="shared" si="165"/>
        <v>42505.955925925926</v>
      </c>
      <c r="T1760" s="11">
        <f t="shared" si="166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107</v>
      </c>
      <c r="P1761" s="7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11">
        <f t="shared" si="165"/>
        <v>42068.829039351855</v>
      </c>
      <c r="T1761" s="11">
        <f t="shared" si="166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165</v>
      </c>
      <c r="P1762" s="7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11">
        <f t="shared" si="165"/>
        <v>42405.67260416667</v>
      </c>
      <c r="T1762" s="11">
        <f t="shared" si="166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155</v>
      </c>
      <c r="P1763" s="7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11">
        <f t="shared" si="165"/>
        <v>42209.567824074074</v>
      </c>
      <c r="T1763" s="11">
        <f t="shared" si="166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885</v>
      </c>
      <c r="P1764" s="7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11">
        <f t="shared" si="165"/>
        <v>42410.982002314813</v>
      </c>
      <c r="T1764" s="11">
        <f t="shared" si="166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102</v>
      </c>
      <c r="P1765" s="7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11">
        <f t="shared" si="165"/>
        <v>42636.868518518517</v>
      </c>
      <c r="T1765" s="11">
        <f t="shared" si="166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20</v>
      </c>
      <c r="P1766" s="7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11">
        <f t="shared" si="165"/>
        <v>41825.485868055555</v>
      </c>
      <c r="T1766" s="11">
        <f t="shared" si="166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59</v>
      </c>
      <c r="P1767" s="7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11">
        <f t="shared" si="165"/>
        <v>41834.980462962965</v>
      </c>
      <c r="T1767" s="11">
        <f t="shared" si="166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7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11">
        <f t="shared" si="165"/>
        <v>41855.859814814816</v>
      </c>
      <c r="T1768" s="11">
        <f t="shared" si="166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46</v>
      </c>
      <c r="P1769" s="7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11">
        <f t="shared" si="165"/>
        <v>41824.658379629633</v>
      </c>
      <c r="T1769" s="11">
        <f t="shared" si="166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4</v>
      </c>
      <c r="P1770" s="7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11">
        <f t="shared" si="165"/>
        <v>41849.560694444444</v>
      </c>
      <c r="T1770" s="11">
        <f t="shared" si="166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3</v>
      </c>
      <c r="P1771" s="7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11">
        <f t="shared" si="165"/>
        <v>41987.818969907406</v>
      </c>
      <c r="T1771" s="11">
        <f t="shared" si="166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57</v>
      </c>
      <c r="P1772" s="7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11">
        <f t="shared" si="165"/>
        <v>41891.780023148152</v>
      </c>
      <c r="T1772" s="11">
        <f t="shared" si="166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21</v>
      </c>
      <c r="P1773" s="7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11">
        <f t="shared" si="165"/>
        <v>41905.979629629634</v>
      </c>
      <c r="T1773" s="11">
        <f t="shared" si="166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16</v>
      </c>
      <c r="P1774" s="7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11">
        <f t="shared" si="165"/>
        <v>41766.718009259261</v>
      </c>
      <c r="T1774" s="11">
        <f t="shared" si="166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</v>
      </c>
      <c r="P1775" s="7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11">
        <f t="shared" si="165"/>
        <v>41978.760393518518</v>
      </c>
      <c r="T1775" s="11">
        <f t="shared" si="166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46</v>
      </c>
      <c r="P1776" s="7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11">
        <f t="shared" si="165"/>
        <v>41930.218657407408</v>
      </c>
      <c r="T1776" s="11">
        <f t="shared" si="166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65</v>
      </c>
      <c r="P1777" s="7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11">
        <f t="shared" si="165"/>
        <v>41891.976388888892</v>
      </c>
      <c r="T1777" s="11">
        <f t="shared" si="166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7</v>
      </c>
      <c r="P1778" s="7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11">
        <f t="shared" si="165"/>
        <v>41905.95684027778</v>
      </c>
      <c r="T1778" s="11">
        <f t="shared" si="166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14</v>
      </c>
      <c r="P1779" s="7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11">
        <f t="shared" si="165"/>
        <v>42025.357094907406</v>
      </c>
      <c r="T1779" s="11">
        <f t="shared" si="166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2</v>
      </c>
      <c r="P1780" s="7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11">
        <f t="shared" si="165"/>
        <v>42045.86336805555</v>
      </c>
      <c r="T1780" s="11">
        <f t="shared" si="166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36</v>
      </c>
      <c r="P1781" s="7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11">
        <f t="shared" si="165"/>
        <v>42585.691898148143</v>
      </c>
      <c r="T1781" s="11">
        <f t="shared" si="166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40</v>
      </c>
      <c r="P1782" s="7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11">
        <f t="shared" si="165"/>
        <v>42493.600810185191</v>
      </c>
      <c r="T1782" s="11">
        <f t="shared" si="166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26</v>
      </c>
      <c r="P1783" s="7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11">
        <f t="shared" si="165"/>
        <v>42597.617418981477</v>
      </c>
      <c r="T1783" s="11">
        <f t="shared" si="166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15</v>
      </c>
      <c r="P1784" s="7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11">
        <f t="shared" si="165"/>
        <v>42388.575104166666</v>
      </c>
      <c r="T1784" s="11">
        <f t="shared" si="166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24</v>
      </c>
      <c r="P1785" s="7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11">
        <f t="shared" si="165"/>
        <v>42115.949976851851</v>
      </c>
      <c r="T1785" s="11">
        <f t="shared" si="166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40</v>
      </c>
      <c r="P1786" s="7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11">
        <f t="shared" si="165"/>
        <v>42003.655555555553</v>
      </c>
      <c r="T1786" s="11">
        <f t="shared" si="166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20</v>
      </c>
      <c r="P1787" s="7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11">
        <f t="shared" si="165"/>
        <v>41897.134895833333</v>
      </c>
      <c r="T1787" s="11">
        <f t="shared" si="166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48</v>
      </c>
      <c r="P1788" s="7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11">
        <f t="shared" si="165"/>
        <v>41958.550659722227</v>
      </c>
      <c r="T1788" s="11">
        <f t="shared" si="166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15</v>
      </c>
      <c r="P1789" s="7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11">
        <f t="shared" si="165"/>
        <v>42068.65552083333</v>
      </c>
      <c r="T1789" s="11">
        <f t="shared" si="166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</v>
      </c>
      <c r="P1790" s="7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11">
        <f t="shared" si="165"/>
        <v>41913.94840277778</v>
      </c>
      <c r="T1790" s="11">
        <f t="shared" si="166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1</v>
      </c>
      <c r="P1791" s="7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11">
        <f t="shared" si="165"/>
        <v>41956.250034722223</v>
      </c>
      <c r="T1791" s="11">
        <f t="shared" si="166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5</v>
      </c>
      <c r="P1792" s="7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11">
        <f t="shared" si="165"/>
        <v>42010.674513888895</v>
      </c>
      <c r="T1792" s="11">
        <f t="shared" si="166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4</v>
      </c>
      <c r="P1793" s="7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11">
        <f t="shared" si="165"/>
        <v>41973.740335648152</v>
      </c>
      <c r="T1793" s="11">
        <f t="shared" si="166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61</v>
      </c>
      <c r="P1794" s="7">
        <f t="shared" ref="P1794:P1857" si="168">($E1794/$L1794)</f>
        <v>109.93525179856115</v>
      </c>
      <c r="Q1794" t="str">
        <f t="shared" ref="Q1794:Q1857" si="169">(LEFT($N1794,SEARCH("/",$N1794,1)-1))</f>
        <v>photography</v>
      </c>
      <c r="R1794" t="str">
        <f t="shared" ref="R1794:R1857" si="170">RIGHT($N1794,LEN($N1794)-SEARCH("/",$N1794))</f>
        <v>photobooks</v>
      </c>
      <c r="S1794" s="11">
        <f t="shared" ref="S1794:S1857" si="171">((($J1794/60)/60)/24)+DATE(1970,1,1)</f>
        <v>42189.031041666662</v>
      </c>
      <c r="T1794" s="11">
        <f t="shared" ref="T1794:T1857" si="172">((($I1794/60)/60)/24)+DATE(1970,1,1)</f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3">ROUND(((E1795/D1795)*100),0)</f>
        <v>1</v>
      </c>
      <c r="P1795" s="7">
        <f t="shared" si="168"/>
        <v>20</v>
      </c>
      <c r="Q1795" t="str">
        <f t="shared" si="169"/>
        <v>photography</v>
      </c>
      <c r="R1795" t="str">
        <f t="shared" si="170"/>
        <v>photobooks</v>
      </c>
      <c r="S1795" s="11">
        <f t="shared" si="171"/>
        <v>41940.89166666667</v>
      </c>
      <c r="T1795" s="11">
        <f t="shared" si="172"/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3"/>
        <v>11</v>
      </c>
      <c r="P1796" s="7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42011.551180555558</v>
      </c>
      <c r="T1796" s="11">
        <f t="shared" si="172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3"/>
        <v>39</v>
      </c>
      <c r="P1797" s="7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42628.288668981477</v>
      </c>
      <c r="T1797" s="11">
        <f t="shared" si="172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22</v>
      </c>
      <c r="P1798" s="7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42515.439421296294</v>
      </c>
      <c r="T1798" s="11">
        <f t="shared" si="172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68</v>
      </c>
      <c r="P1799" s="7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42689.56931712963</v>
      </c>
      <c r="T1799" s="11">
        <f t="shared" si="172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14</v>
      </c>
      <c r="P1800" s="7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42344.32677083333</v>
      </c>
      <c r="T1800" s="11">
        <f t="shared" si="172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2</v>
      </c>
      <c r="P1801" s="7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41934.842685185184</v>
      </c>
      <c r="T1801" s="11">
        <f t="shared" si="172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20</v>
      </c>
      <c r="P1802" s="7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42623.606134259258</v>
      </c>
      <c r="T1802" s="11">
        <f t="shared" si="172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14</v>
      </c>
      <c r="P1803" s="7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42321.660509259258</v>
      </c>
      <c r="T1803" s="11">
        <f t="shared" si="172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48</v>
      </c>
      <c r="P1804" s="7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42159.47256944445</v>
      </c>
      <c r="T1804" s="11">
        <f t="shared" si="172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31</v>
      </c>
      <c r="P1805" s="7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42018.071550925932</v>
      </c>
      <c r="T1805" s="11">
        <f t="shared" si="172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35</v>
      </c>
      <c r="P1806" s="7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42282.678287037037</v>
      </c>
      <c r="T1806" s="11">
        <f t="shared" si="172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36</v>
      </c>
      <c r="P1807" s="7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42247.803912037038</v>
      </c>
      <c r="T1807" s="11">
        <f t="shared" si="172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3</v>
      </c>
      <c r="P1808" s="7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41877.638298611113</v>
      </c>
      <c r="T1808" s="11">
        <f t="shared" si="172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11</v>
      </c>
      <c r="P1809" s="7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41880.068437499998</v>
      </c>
      <c r="T1809" s="11">
        <f t="shared" si="172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41</v>
      </c>
      <c r="P1810" s="7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42742.680902777778</v>
      </c>
      <c r="T1810" s="11">
        <f t="shared" si="172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11</v>
      </c>
      <c r="P1811" s="7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42029.907858796301</v>
      </c>
      <c r="T1811" s="11">
        <f t="shared" si="172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</v>
      </c>
      <c r="P1812" s="7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41860.91002314815</v>
      </c>
      <c r="T1812" s="11">
        <f t="shared" si="172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0</v>
      </c>
      <c r="P1813" s="7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41876.433680555558</v>
      </c>
      <c r="T1813" s="11">
        <f t="shared" si="172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13</v>
      </c>
      <c r="P1814" s="7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42524.318703703699</v>
      </c>
      <c r="T1814" s="11">
        <f t="shared" si="172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7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41829.889027777775</v>
      </c>
      <c r="T1815" s="11">
        <f t="shared" si="172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49</v>
      </c>
      <c r="P1816" s="7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42033.314074074078</v>
      </c>
      <c r="T1816" s="11">
        <f t="shared" si="172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42172.906678240746</v>
      </c>
      <c r="T1817" s="11">
        <f t="shared" si="172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</v>
      </c>
      <c r="P1818" s="7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42548.876192129625</v>
      </c>
      <c r="T1818" s="11">
        <f t="shared" si="172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52</v>
      </c>
      <c r="P1819" s="7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42705.662118055552</v>
      </c>
      <c r="T1819" s="11">
        <f t="shared" si="172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7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42067.234375</v>
      </c>
      <c r="T1820" s="11">
        <f t="shared" si="172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</v>
      </c>
      <c r="P1821" s="7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41820.752268518518</v>
      </c>
      <c r="T1821" s="11">
        <f t="shared" si="172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7</v>
      </c>
      <c r="P1822" s="7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42065.084375000006</v>
      </c>
      <c r="T1822" s="11">
        <f t="shared" si="172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135</v>
      </c>
      <c r="P1823" s="7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40926.319062499999</v>
      </c>
      <c r="T1823" s="11">
        <f t="shared" si="172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100</v>
      </c>
      <c r="P1824" s="7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41634.797013888885</v>
      </c>
      <c r="T1824" s="11">
        <f t="shared" si="172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116</v>
      </c>
      <c r="P1825" s="7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41176.684907407405</v>
      </c>
      <c r="T1825" s="11">
        <f t="shared" si="172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100</v>
      </c>
      <c r="P1826" s="7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41626.916284722225</v>
      </c>
      <c r="T1826" s="11">
        <f t="shared" si="172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105</v>
      </c>
      <c r="P1827" s="7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41443.83452546296</v>
      </c>
      <c r="T1827" s="11">
        <f t="shared" si="172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101</v>
      </c>
      <c r="P1828" s="7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41657.923807870371</v>
      </c>
      <c r="T1828" s="11">
        <f t="shared" si="172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101</v>
      </c>
      <c r="P1829" s="7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40555.325937499998</v>
      </c>
      <c r="T1829" s="11">
        <f t="shared" si="172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100</v>
      </c>
      <c r="P1830" s="7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41736.899652777778</v>
      </c>
      <c r="T1830" s="11">
        <f t="shared" si="172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167</v>
      </c>
      <c r="P1831" s="7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40516.087627314817</v>
      </c>
      <c r="T1831" s="11">
        <f t="shared" si="172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102</v>
      </c>
      <c r="P1832" s="7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41664.684108796297</v>
      </c>
      <c r="T1832" s="11">
        <f t="shared" si="172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103</v>
      </c>
      <c r="P1833" s="7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41026.996099537035</v>
      </c>
      <c r="T1833" s="11">
        <f t="shared" si="172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143</v>
      </c>
      <c r="P1834" s="7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40576.539664351854</v>
      </c>
      <c r="T1834" s="11">
        <f t="shared" si="172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263</v>
      </c>
      <c r="P1835" s="7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41303.044016203705</v>
      </c>
      <c r="T1835" s="11">
        <f t="shared" si="172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118</v>
      </c>
      <c r="P1836" s="7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41988.964062500003</v>
      </c>
      <c r="T1836" s="11">
        <f t="shared" si="172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104</v>
      </c>
      <c r="P1837" s="7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42430.702210648145</v>
      </c>
      <c r="T1837" s="11">
        <f t="shared" si="172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200</v>
      </c>
      <c r="P1838" s="7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41305.809363425928</v>
      </c>
      <c r="T1838" s="11">
        <f t="shared" si="172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307</v>
      </c>
      <c r="P1839" s="7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40926.047858796301</v>
      </c>
      <c r="T1839" s="11">
        <f t="shared" si="172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100</v>
      </c>
      <c r="P1840" s="7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40788.786539351851</v>
      </c>
      <c r="T1840" s="11">
        <f t="shared" si="172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205</v>
      </c>
      <c r="P1841" s="7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42614.722013888888</v>
      </c>
      <c r="T1841" s="11">
        <f t="shared" si="172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109</v>
      </c>
      <c r="P1842" s="7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41382.096180555556</v>
      </c>
      <c r="T1842" s="11">
        <f t="shared" si="172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102</v>
      </c>
      <c r="P1843" s="7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41745.84542824074</v>
      </c>
      <c r="T1843" s="11">
        <f t="shared" si="172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125</v>
      </c>
      <c r="P1844" s="7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42031.631724537037</v>
      </c>
      <c r="T1844" s="11">
        <f t="shared" si="172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124</v>
      </c>
      <c r="P1845" s="7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40564.994837962964</v>
      </c>
      <c r="T1845" s="11">
        <f t="shared" si="172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101</v>
      </c>
      <c r="P1846" s="7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40666.973541666666</v>
      </c>
      <c r="T1846" s="11">
        <f t="shared" si="172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100</v>
      </c>
      <c r="P1847" s="7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42523.333310185189</v>
      </c>
      <c r="T1847" s="11">
        <f t="shared" si="172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138</v>
      </c>
      <c r="P1848" s="7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41228.650196759263</v>
      </c>
      <c r="T1848" s="11">
        <f t="shared" si="172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121</v>
      </c>
      <c r="P1849" s="7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42094.236481481479</v>
      </c>
      <c r="T1849" s="11">
        <f t="shared" si="172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107</v>
      </c>
      <c r="P1850" s="7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40691.788055555553</v>
      </c>
      <c r="T1850" s="11">
        <f t="shared" si="172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100</v>
      </c>
      <c r="P1851" s="7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41169.845590277779</v>
      </c>
      <c r="T1851" s="11">
        <f t="shared" si="172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102</v>
      </c>
      <c r="P1852" s="7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41800.959490740745</v>
      </c>
      <c r="T1852" s="11">
        <f t="shared" si="172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100</v>
      </c>
      <c r="P1853" s="7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41827.906689814816</v>
      </c>
      <c r="T1853" s="11">
        <f t="shared" si="172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117</v>
      </c>
      <c r="P1854" s="7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42081.77143518519</v>
      </c>
      <c r="T1854" s="11">
        <f t="shared" si="172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102</v>
      </c>
      <c r="P1855" s="7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41177.060381944444</v>
      </c>
      <c r="T1855" s="11">
        <f t="shared" si="172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102</v>
      </c>
      <c r="P1856" s="7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41388.021261574075</v>
      </c>
      <c r="T1856" s="11">
        <f t="shared" si="172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154</v>
      </c>
      <c r="P1857" s="7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41600.538657407407</v>
      </c>
      <c r="T1857" s="11">
        <f t="shared" si="172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101</v>
      </c>
      <c r="P1858" s="7">
        <f t="shared" ref="P1858:P1921" si="174">($E1858/$L1858)</f>
        <v>53.289473684210527</v>
      </c>
      <c r="Q1858" t="str">
        <f t="shared" ref="Q1858:Q1921" si="175">(LEFT($N1858,SEARCH("/",$N1858,1)-1))</f>
        <v>music</v>
      </c>
      <c r="R1858" t="str">
        <f t="shared" ref="R1858:R1921" si="176">RIGHT($N1858,LEN($N1858)-SEARCH("/",$N1858))</f>
        <v>rock</v>
      </c>
      <c r="S1858" s="11">
        <f t="shared" ref="S1858:S1921" si="177">((($J1858/60)/60)/24)+DATE(1970,1,1)</f>
        <v>41817.854999999996</v>
      </c>
      <c r="T1858" s="11">
        <f t="shared" ref="T1858:T1921" si="178">((($I1858/60)/60)/24)+DATE(1970,1,1)</f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9">ROUND(((E1859/D1859)*100),0)</f>
        <v>100</v>
      </c>
      <c r="P1859" s="7">
        <f t="shared" si="174"/>
        <v>136.36363636363637</v>
      </c>
      <c r="Q1859" t="str">
        <f t="shared" si="175"/>
        <v>music</v>
      </c>
      <c r="R1859" t="str">
        <f t="shared" si="176"/>
        <v>rock</v>
      </c>
      <c r="S1859" s="11">
        <f t="shared" si="177"/>
        <v>41864.76866898148</v>
      </c>
      <c r="T1859" s="11">
        <f t="shared" si="178"/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9"/>
        <v>109</v>
      </c>
      <c r="P1860" s="7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11">
        <f t="shared" si="177"/>
        <v>40833.200474537036</v>
      </c>
      <c r="T1860" s="11">
        <f t="shared" si="178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9"/>
        <v>132</v>
      </c>
      <c r="P1861" s="7">
        <f t="shared" si="174"/>
        <v>70.625</v>
      </c>
      <c r="Q1861" t="str">
        <f t="shared" si="175"/>
        <v>music</v>
      </c>
      <c r="R1861" t="str">
        <f t="shared" si="176"/>
        <v>rock</v>
      </c>
      <c r="S1861" s="11">
        <f t="shared" si="177"/>
        <v>40778.770011574074</v>
      </c>
      <c r="T1861" s="11">
        <f t="shared" si="178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133</v>
      </c>
      <c r="P1862" s="7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11">
        <f t="shared" si="177"/>
        <v>41655.709305555552</v>
      </c>
      <c r="T1862" s="11">
        <f t="shared" si="178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7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11">
        <f t="shared" si="177"/>
        <v>42000.300243055557</v>
      </c>
      <c r="T1863" s="11">
        <f t="shared" si="178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</v>
      </c>
      <c r="P1864" s="7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11">
        <f t="shared" si="177"/>
        <v>42755.492754629624</v>
      </c>
      <c r="T1864" s="11">
        <f t="shared" si="178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0</v>
      </c>
      <c r="P1865" s="7">
        <f t="shared" si="174"/>
        <v>5</v>
      </c>
      <c r="Q1865" t="str">
        <f t="shared" si="175"/>
        <v>games</v>
      </c>
      <c r="R1865" t="str">
        <f t="shared" si="176"/>
        <v>mobile games</v>
      </c>
      <c r="S1865" s="11">
        <f t="shared" si="177"/>
        <v>41772.797280092593</v>
      </c>
      <c r="T1865" s="11">
        <f t="shared" si="178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43</v>
      </c>
      <c r="P1866" s="7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11">
        <f t="shared" si="177"/>
        <v>41733.716435185182</v>
      </c>
      <c r="T1866" s="11">
        <f t="shared" si="178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0</v>
      </c>
      <c r="P1867" s="7">
        <f t="shared" si="174"/>
        <v>2</v>
      </c>
      <c r="Q1867" t="str">
        <f t="shared" si="175"/>
        <v>games</v>
      </c>
      <c r="R1867" t="str">
        <f t="shared" si="176"/>
        <v>mobile games</v>
      </c>
      <c r="S1867" s="11">
        <f t="shared" si="177"/>
        <v>42645.367442129631</v>
      </c>
      <c r="T1867" s="11">
        <f t="shared" si="178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1</v>
      </c>
      <c r="P1868" s="7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11">
        <f t="shared" si="177"/>
        <v>42742.246493055558</v>
      </c>
      <c r="T1868" s="11">
        <f t="shared" si="178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0</v>
      </c>
      <c r="P1869" s="7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11">
        <f t="shared" si="177"/>
        <v>42649.924907407403</v>
      </c>
      <c r="T1869" s="11">
        <f t="shared" si="178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5</v>
      </c>
      <c r="P1870" s="7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11">
        <f t="shared" si="177"/>
        <v>42328.779224537036</v>
      </c>
      <c r="T1870" s="11">
        <f t="shared" si="178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7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11">
        <f t="shared" si="177"/>
        <v>42709.002881944441</v>
      </c>
      <c r="T1871" s="11">
        <f t="shared" si="178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10</v>
      </c>
      <c r="P1872" s="7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11">
        <f t="shared" si="177"/>
        <v>42371.355729166666</v>
      </c>
      <c r="T1872" s="11">
        <f t="shared" si="178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72</v>
      </c>
      <c r="P1873" s="7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11">
        <f t="shared" si="177"/>
        <v>41923.783576388887</v>
      </c>
      <c r="T1873" s="11">
        <f t="shared" si="178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</v>
      </c>
      <c r="P1874" s="7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11">
        <f t="shared" si="177"/>
        <v>42155.129652777774</v>
      </c>
      <c r="T1874" s="11">
        <f t="shared" si="178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0</v>
      </c>
      <c r="P1875" s="7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11">
        <f t="shared" si="177"/>
        <v>42164.615856481483</v>
      </c>
      <c r="T1875" s="11">
        <f t="shared" si="178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0</v>
      </c>
      <c r="P1876" s="7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11">
        <f t="shared" si="177"/>
        <v>42529.969131944439</v>
      </c>
      <c r="T1876" s="11">
        <f t="shared" si="178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1</v>
      </c>
      <c r="P1877" s="7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11">
        <f t="shared" si="177"/>
        <v>42528.899398148147</v>
      </c>
      <c r="T1877" s="11">
        <f t="shared" si="178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7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11">
        <f t="shared" si="177"/>
        <v>41776.284780092588</v>
      </c>
      <c r="T1878" s="11">
        <f t="shared" si="178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7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11">
        <f t="shared" si="177"/>
        <v>42035.029224537036</v>
      </c>
      <c r="T1879" s="11">
        <f t="shared" si="178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7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11">
        <f t="shared" si="177"/>
        <v>41773.008738425924</v>
      </c>
      <c r="T1880" s="11">
        <f t="shared" si="178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0</v>
      </c>
      <c r="P1881" s="7">
        <f t="shared" si="174"/>
        <v>3</v>
      </c>
      <c r="Q1881" t="str">
        <f t="shared" si="175"/>
        <v>games</v>
      </c>
      <c r="R1881" t="str">
        <f t="shared" si="176"/>
        <v>mobile games</v>
      </c>
      <c r="S1881" s="11">
        <f t="shared" si="177"/>
        <v>42413.649641203709</v>
      </c>
      <c r="T1881" s="11">
        <f t="shared" si="178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20</v>
      </c>
      <c r="P1882" s="7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11">
        <f t="shared" si="177"/>
        <v>42430.566898148143</v>
      </c>
      <c r="T1882" s="11">
        <f t="shared" si="178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173</v>
      </c>
      <c r="P1883" s="7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11">
        <f t="shared" si="177"/>
        <v>42043.152650462958</v>
      </c>
      <c r="T1883" s="11">
        <f t="shared" si="178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101</v>
      </c>
      <c r="P1884" s="7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11">
        <f t="shared" si="177"/>
        <v>41067.949212962965</v>
      </c>
      <c r="T1884" s="11">
        <f t="shared" si="178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105</v>
      </c>
      <c r="P1885" s="7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11">
        <f t="shared" si="177"/>
        <v>40977.948009259257</v>
      </c>
      <c r="T1885" s="11">
        <f t="shared" si="178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135</v>
      </c>
      <c r="P1886" s="7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11">
        <f t="shared" si="177"/>
        <v>41205.198321759257</v>
      </c>
      <c r="T1886" s="11">
        <f t="shared" si="178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116</v>
      </c>
      <c r="P1887" s="7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11">
        <f t="shared" si="177"/>
        <v>41099.093865740739</v>
      </c>
      <c r="T1887" s="11">
        <f t="shared" si="178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102</v>
      </c>
      <c r="P1888" s="7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11">
        <f t="shared" si="177"/>
        <v>41925.906689814816</v>
      </c>
      <c r="T1888" s="11">
        <f t="shared" si="178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111</v>
      </c>
      <c r="P1889" s="7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11">
        <f t="shared" si="177"/>
        <v>42323.800138888888</v>
      </c>
      <c r="T1889" s="11">
        <f t="shared" si="178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166</v>
      </c>
      <c r="P1890" s="7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11">
        <f t="shared" si="177"/>
        <v>40299.239953703705</v>
      </c>
      <c r="T1890" s="11">
        <f t="shared" si="178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107</v>
      </c>
      <c r="P1891" s="7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11">
        <f t="shared" si="177"/>
        <v>41299.793356481481</v>
      </c>
      <c r="T1891" s="11">
        <f t="shared" si="178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145</v>
      </c>
      <c r="P1892" s="7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11">
        <f t="shared" si="177"/>
        <v>41228.786203703705</v>
      </c>
      <c r="T1892" s="11">
        <f t="shared" si="178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106</v>
      </c>
      <c r="P1893" s="7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11">
        <f t="shared" si="177"/>
        <v>40335.798078703701</v>
      </c>
      <c r="T1893" s="11">
        <f t="shared" si="178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137</v>
      </c>
      <c r="P1894" s="7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11">
        <f t="shared" si="177"/>
        <v>40671.637511574074</v>
      </c>
      <c r="T1894" s="11">
        <f t="shared" si="178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104</v>
      </c>
      <c r="P1895" s="7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11">
        <f t="shared" si="177"/>
        <v>40632.94195601852</v>
      </c>
      <c r="T1895" s="11">
        <f t="shared" si="178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115</v>
      </c>
      <c r="P1896" s="7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11">
        <f t="shared" si="177"/>
        <v>40920.904895833337</v>
      </c>
      <c r="T1896" s="11">
        <f t="shared" si="178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102</v>
      </c>
      <c r="P1897" s="7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11">
        <f t="shared" si="177"/>
        <v>42267.746782407412</v>
      </c>
      <c r="T1897" s="11">
        <f t="shared" si="178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124</v>
      </c>
      <c r="P1898" s="7">
        <f t="shared" si="174"/>
        <v>43</v>
      </c>
      <c r="Q1898" t="str">
        <f t="shared" si="175"/>
        <v>music</v>
      </c>
      <c r="R1898" t="str">
        <f t="shared" si="176"/>
        <v>indie rock</v>
      </c>
      <c r="S1898" s="11">
        <f t="shared" si="177"/>
        <v>40981.710243055553</v>
      </c>
      <c r="T1898" s="11">
        <f t="shared" si="178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102</v>
      </c>
      <c r="P1899" s="7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11">
        <f t="shared" si="177"/>
        <v>41680.583402777782</v>
      </c>
      <c r="T1899" s="11">
        <f t="shared" si="178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145</v>
      </c>
      <c r="P1900" s="7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11">
        <f t="shared" si="177"/>
        <v>42366.192974537036</v>
      </c>
      <c r="T1900" s="11">
        <f t="shared" si="178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133</v>
      </c>
      <c r="P1901" s="7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11">
        <f t="shared" si="177"/>
        <v>42058.941736111112</v>
      </c>
      <c r="T1901" s="11">
        <f t="shared" si="178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109</v>
      </c>
      <c r="P1902" s="7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11">
        <f t="shared" si="177"/>
        <v>41160.871886574074</v>
      </c>
      <c r="T1902" s="11">
        <f t="shared" si="178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3</v>
      </c>
      <c r="P1903" s="7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11">
        <f t="shared" si="177"/>
        <v>42116.54315972222</v>
      </c>
      <c r="T1903" s="11">
        <f t="shared" si="178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</v>
      </c>
      <c r="P1904" s="7">
        <f t="shared" si="174"/>
        <v>4</v>
      </c>
      <c r="Q1904" t="str">
        <f t="shared" si="175"/>
        <v>technology</v>
      </c>
      <c r="R1904" t="str">
        <f t="shared" si="176"/>
        <v>gadgets</v>
      </c>
      <c r="S1904" s="11">
        <f t="shared" si="177"/>
        <v>42037.789895833332</v>
      </c>
      <c r="T1904" s="11">
        <f t="shared" si="178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47</v>
      </c>
      <c r="P1905" s="7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11">
        <f t="shared" si="177"/>
        <v>42702.770729166667</v>
      </c>
      <c r="T1905" s="11">
        <f t="shared" si="178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0</v>
      </c>
      <c r="P1906" s="7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11">
        <f t="shared" si="177"/>
        <v>42326.685428240744</v>
      </c>
      <c r="T1906" s="11">
        <f t="shared" si="178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0</v>
      </c>
      <c r="P1907" s="7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11">
        <f t="shared" si="177"/>
        <v>41859.925856481481</v>
      </c>
      <c r="T1907" s="11">
        <f t="shared" si="178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43</v>
      </c>
      <c r="P1908" s="7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11">
        <f t="shared" si="177"/>
        <v>42514.671099537038</v>
      </c>
      <c r="T1908" s="11">
        <f t="shared" si="178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0</v>
      </c>
      <c r="P1909" s="7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11">
        <f t="shared" si="177"/>
        <v>41767.587094907409</v>
      </c>
      <c r="T1909" s="11">
        <f t="shared" si="178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2</v>
      </c>
      <c r="P1910" s="7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11">
        <f t="shared" si="177"/>
        <v>42703.917824074073</v>
      </c>
      <c r="T1910" s="11">
        <f t="shared" si="178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14</v>
      </c>
      <c r="P1911" s="7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11">
        <f t="shared" si="177"/>
        <v>41905.429155092592</v>
      </c>
      <c r="T1911" s="11">
        <f t="shared" si="178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39</v>
      </c>
      <c r="P1912" s="7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11">
        <f t="shared" si="177"/>
        <v>42264.963159722218</v>
      </c>
      <c r="T1912" s="11">
        <f t="shared" si="178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0</v>
      </c>
      <c r="P1913" s="7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11">
        <f t="shared" si="177"/>
        <v>41830.033958333333</v>
      </c>
      <c r="T1913" s="11">
        <f t="shared" si="178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59</v>
      </c>
      <c r="P1914" s="7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11">
        <f t="shared" si="177"/>
        <v>42129.226388888885</v>
      </c>
      <c r="T1914" s="11">
        <f t="shared" si="178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</v>
      </c>
      <c r="P1915" s="7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11">
        <f t="shared" si="177"/>
        <v>41890.511319444442</v>
      </c>
      <c r="T1915" s="11">
        <f t="shared" si="178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</v>
      </c>
      <c r="P1916" s="7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11">
        <f t="shared" si="177"/>
        <v>41929.174456018518</v>
      </c>
      <c r="T1916" s="11">
        <f t="shared" si="178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2</v>
      </c>
      <c r="P1917" s="7">
        <f t="shared" si="174"/>
        <v>2</v>
      </c>
      <c r="Q1917" t="str">
        <f t="shared" si="175"/>
        <v>technology</v>
      </c>
      <c r="R1917" t="str">
        <f t="shared" si="176"/>
        <v>gadgets</v>
      </c>
      <c r="S1917" s="11">
        <f t="shared" si="177"/>
        <v>41864.04886574074</v>
      </c>
      <c r="T1917" s="11">
        <f t="shared" si="178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1</v>
      </c>
      <c r="P1918" s="7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11">
        <f t="shared" si="177"/>
        <v>42656.717303240745</v>
      </c>
      <c r="T1918" s="11">
        <f t="shared" si="178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53</v>
      </c>
      <c r="P1919" s="7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11">
        <f t="shared" si="177"/>
        <v>42746.270057870366</v>
      </c>
      <c r="T1919" s="11">
        <f t="shared" si="178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</v>
      </c>
      <c r="P1920" s="7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11">
        <f t="shared" si="177"/>
        <v>41828.789942129632</v>
      </c>
      <c r="T1920" s="11">
        <f t="shared" si="178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47</v>
      </c>
      <c r="P1921" s="7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11">
        <f t="shared" si="177"/>
        <v>42113.875567129624</v>
      </c>
      <c r="T1921" s="11">
        <f t="shared" si="178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43</v>
      </c>
      <c r="P1922" s="7">
        <f t="shared" ref="P1922:P1985" si="180">($E1922/$L1922)</f>
        <v>40.980952380952381</v>
      </c>
      <c r="Q1922" t="str">
        <f t="shared" ref="Q1922:Q1985" si="181">(LEFT($N1922,SEARCH("/",$N1922,1)-1))</f>
        <v>technology</v>
      </c>
      <c r="R1922" t="str">
        <f t="shared" ref="R1922:R1985" si="182">RIGHT($N1922,LEN($N1922)-SEARCH("/",$N1922))</f>
        <v>gadgets</v>
      </c>
      <c r="S1922" s="11">
        <f t="shared" ref="S1922:S1985" si="183">((($J1922/60)/60)/24)+DATE(1970,1,1)</f>
        <v>42270.875706018516</v>
      </c>
      <c r="T1922" s="11">
        <f t="shared" ref="T1922:T1985" si="184">((($I1922/60)/60)/24)+DATE(1970,1,1)</f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5">ROUND(((E1923/D1923)*100),0)</f>
        <v>137</v>
      </c>
      <c r="P1923" s="7">
        <f t="shared" si="180"/>
        <v>54</v>
      </c>
      <c r="Q1923" t="str">
        <f t="shared" si="181"/>
        <v>music</v>
      </c>
      <c r="R1923" t="str">
        <f t="shared" si="182"/>
        <v>indie rock</v>
      </c>
      <c r="S1923" s="11">
        <f t="shared" si="183"/>
        <v>41074.221562500003</v>
      </c>
      <c r="T1923" s="11">
        <f t="shared" si="184"/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5"/>
        <v>116</v>
      </c>
      <c r="P1924" s="7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11">
        <f t="shared" si="183"/>
        <v>41590.255868055552</v>
      </c>
      <c r="T1924" s="11">
        <f t="shared" si="184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5"/>
        <v>241</v>
      </c>
      <c r="P1925" s="7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11">
        <f t="shared" si="183"/>
        <v>40772.848749999997</v>
      </c>
      <c r="T1925" s="11">
        <f t="shared" si="184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114</v>
      </c>
      <c r="P1926" s="7">
        <f t="shared" si="180"/>
        <v>104</v>
      </c>
      <c r="Q1926" t="str">
        <f t="shared" si="181"/>
        <v>music</v>
      </c>
      <c r="R1926" t="str">
        <f t="shared" si="182"/>
        <v>indie rock</v>
      </c>
      <c r="S1926" s="11">
        <f t="shared" si="183"/>
        <v>41626.761053240742</v>
      </c>
      <c r="T1926" s="11">
        <f t="shared" si="184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110</v>
      </c>
      <c r="P1927" s="7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11">
        <f t="shared" si="183"/>
        <v>41535.90148148148</v>
      </c>
      <c r="T1927" s="11">
        <f t="shared" si="184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195</v>
      </c>
      <c r="P1928" s="7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11">
        <f t="shared" si="183"/>
        <v>40456.954351851848</v>
      </c>
      <c r="T1928" s="11">
        <f t="shared" si="184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103</v>
      </c>
      <c r="P1929" s="7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11">
        <f t="shared" si="183"/>
        <v>40960.861562500002</v>
      </c>
      <c r="T1929" s="11">
        <f t="shared" si="184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103</v>
      </c>
      <c r="P1930" s="7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11">
        <f t="shared" si="183"/>
        <v>41371.648078703707</v>
      </c>
      <c r="T1930" s="11">
        <f t="shared" si="184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100</v>
      </c>
      <c r="P1931" s="7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11">
        <f t="shared" si="183"/>
        <v>40687.021597222221</v>
      </c>
      <c r="T1931" s="11">
        <f t="shared" si="184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127</v>
      </c>
      <c r="P1932" s="7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11">
        <f t="shared" si="183"/>
        <v>41402.558819444443</v>
      </c>
      <c r="T1932" s="11">
        <f t="shared" si="184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121</v>
      </c>
      <c r="P1933" s="7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11">
        <f t="shared" si="183"/>
        <v>41037.892465277779</v>
      </c>
      <c r="T1933" s="11">
        <f t="shared" si="184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107</v>
      </c>
      <c r="P1934" s="7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11">
        <f t="shared" si="183"/>
        <v>40911.809872685182</v>
      </c>
      <c r="T1934" s="11">
        <f t="shared" si="184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172</v>
      </c>
      <c r="P1935" s="7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11">
        <f t="shared" si="183"/>
        <v>41879.130868055552</v>
      </c>
      <c r="T1935" s="11">
        <f t="shared" si="184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124</v>
      </c>
      <c r="P1936" s="7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11">
        <f t="shared" si="183"/>
        <v>40865.867141203707</v>
      </c>
      <c r="T1936" s="11">
        <f t="shared" si="184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108</v>
      </c>
      <c r="P1937" s="7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11">
        <f t="shared" si="183"/>
        <v>41773.932534722226</v>
      </c>
      <c r="T1937" s="11">
        <f t="shared" si="184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117</v>
      </c>
      <c r="P1938" s="7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11">
        <f t="shared" si="183"/>
        <v>40852.889699074076</v>
      </c>
      <c r="T1938" s="11">
        <f t="shared" si="184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187</v>
      </c>
      <c r="P1939" s="7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11">
        <f t="shared" si="183"/>
        <v>41059.118993055556</v>
      </c>
      <c r="T1939" s="11">
        <f t="shared" si="184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116</v>
      </c>
      <c r="P1940" s="7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11">
        <f t="shared" si="183"/>
        <v>41426.259618055556</v>
      </c>
      <c r="T1940" s="11">
        <f t="shared" si="184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111</v>
      </c>
      <c r="P1941" s="7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11">
        <f t="shared" si="183"/>
        <v>41313.985046296293</v>
      </c>
      <c r="T1941" s="11">
        <f t="shared" si="184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171</v>
      </c>
      <c r="P1942" s="7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11">
        <f t="shared" si="183"/>
        <v>40670.507326388892</v>
      </c>
      <c r="T1942" s="11">
        <f t="shared" si="184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126</v>
      </c>
      <c r="P1943" s="7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11">
        <f t="shared" si="183"/>
        <v>41744.290868055556</v>
      </c>
      <c r="T1943" s="11">
        <f t="shared" si="184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138</v>
      </c>
      <c r="P1944" s="7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11">
        <f t="shared" si="183"/>
        <v>40638.828009259261</v>
      </c>
      <c r="T1944" s="11">
        <f t="shared" si="184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1705</v>
      </c>
      <c r="P1945" s="7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11">
        <f t="shared" si="183"/>
        <v>42548.269861111112</v>
      </c>
      <c r="T1945" s="11">
        <f t="shared" si="184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788</v>
      </c>
      <c r="P1946" s="7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11">
        <f t="shared" si="183"/>
        <v>41730.584374999999</v>
      </c>
      <c r="T1946" s="11">
        <f t="shared" si="184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348</v>
      </c>
      <c r="P1947" s="7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11">
        <f t="shared" si="183"/>
        <v>42157.251828703709</v>
      </c>
      <c r="T1947" s="11">
        <f t="shared" si="184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150</v>
      </c>
      <c r="P1948" s="7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11">
        <f t="shared" si="183"/>
        <v>41689.150011574071</v>
      </c>
      <c r="T1948" s="11">
        <f t="shared" si="184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101</v>
      </c>
      <c r="P1949" s="7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11">
        <f t="shared" si="183"/>
        <v>40102.918055555558</v>
      </c>
      <c r="T1949" s="11">
        <f t="shared" si="184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800</v>
      </c>
      <c r="P1950" s="7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11">
        <f t="shared" si="183"/>
        <v>42473.604270833333</v>
      </c>
      <c r="T1950" s="11">
        <f t="shared" si="184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106</v>
      </c>
      <c r="P1951" s="7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11">
        <f t="shared" si="183"/>
        <v>41800.423043981478</v>
      </c>
      <c r="T1951" s="11">
        <f t="shared" si="184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201</v>
      </c>
      <c r="P1952" s="7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11">
        <f t="shared" si="183"/>
        <v>40624.181400462963</v>
      </c>
      <c r="T1952" s="11">
        <f t="shared" si="184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212</v>
      </c>
      <c r="P1953" s="7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11">
        <f t="shared" si="183"/>
        <v>42651.420567129629</v>
      </c>
      <c r="T1953" s="11">
        <f t="shared" si="184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198</v>
      </c>
      <c r="P1954" s="7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11">
        <f t="shared" si="183"/>
        <v>41526.60665509259</v>
      </c>
      <c r="T1954" s="11">
        <f t="shared" si="184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226</v>
      </c>
      <c r="P1955" s="7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11">
        <f t="shared" si="183"/>
        <v>40941.199826388889</v>
      </c>
      <c r="T1955" s="11">
        <f t="shared" si="184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699</v>
      </c>
      <c r="P1956" s="7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11">
        <f t="shared" si="183"/>
        <v>42394.580740740741</v>
      </c>
      <c r="T1956" s="11">
        <f t="shared" si="184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399</v>
      </c>
      <c r="P1957" s="7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11">
        <f t="shared" si="183"/>
        <v>41020.271770833337</v>
      </c>
      <c r="T1957" s="11">
        <f t="shared" si="184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294</v>
      </c>
      <c r="P1958" s="7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11">
        <f t="shared" si="183"/>
        <v>42067.923668981486</v>
      </c>
      <c r="T1958" s="11">
        <f t="shared" si="184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168</v>
      </c>
      <c r="P1959" s="7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11">
        <f t="shared" si="183"/>
        <v>41179.098530092589</v>
      </c>
      <c r="T1959" s="11">
        <f t="shared" si="184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1436</v>
      </c>
      <c r="P1960" s="7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11">
        <f t="shared" si="183"/>
        <v>41326.987974537034</v>
      </c>
      <c r="T1960" s="11">
        <f t="shared" si="184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157</v>
      </c>
      <c r="P1961" s="7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11">
        <f t="shared" si="183"/>
        <v>41871.845601851855</v>
      </c>
      <c r="T1961" s="11">
        <f t="shared" si="184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118</v>
      </c>
      <c r="P1962" s="7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11">
        <f t="shared" si="183"/>
        <v>41964.362743055557</v>
      </c>
      <c r="T1962" s="11">
        <f t="shared" si="184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1105</v>
      </c>
      <c r="P1963" s="7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11">
        <f t="shared" si="183"/>
        <v>41148.194641203707</v>
      </c>
      <c r="T1963" s="11">
        <f t="shared" si="184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193</v>
      </c>
      <c r="P1964" s="7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11">
        <f t="shared" si="183"/>
        <v>41742.780509259261</v>
      </c>
      <c r="T1964" s="11">
        <f t="shared" si="184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127</v>
      </c>
      <c r="P1965" s="7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11">
        <f t="shared" si="183"/>
        <v>41863.429791666669</v>
      </c>
      <c r="T1965" s="11">
        <f t="shared" si="184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260</v>
      </c>
      <c r="P1966" s="7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11">
        <f t="shared" si="183"/>
        <v>42452.272824074069</v>
      </c>
      <c r="T1966" s="11">
        <f t="shared" si="184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262</v>
      </c>
      <c r="P1967" s="7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11">
        <f t="shared" si="183"/>
        <v>40898.089236111111</v>
      </c>
      <c r="T1967" s="11">
        <f t="shared" si="184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207</v>
      </c>
      <c r="P1968" s="7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11">
        <f t="shared" si="183"/>
        <v>41835.540486111109</v>
      </c>
      <c r="T1968" s="11">
        <f t="shared" si="184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370</v>
      </c>
      <c r="P1969" s="7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11">
        <f t="shared" si="183"/>
        <v>41730.663530092592</v>
      </c>
      <c r="T1969" s="11">
        <f t="shared" si="184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285</v>
      </c>
      <c r="P1970" s="7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11">
        <f t="shared" si="183"/>
        <v>42676.586979166663</v>
      </c>
      <c r="T1970" s="11">
        <f t="shared" si="184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579</v>
      </c>
      <c r="P1971" s="7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11">
        <f t="shared" si="183"/>
        <v>42557.792453703703</v>
      </c>
      <c r="T1971" s="11">
        <f t="shared" si="184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1132</v>
      </c>
      <c r="P1972" s="7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11">
        <f t="shared" si="183"/>
        <v>41324.193298611113</v>
      </c>
      <c r="T1972" s="11">
        <f t="shared" si="184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263</v>
      </c>
      <c r="P1973" s="7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11">
        <f t="shared" si="183"/>
        <v>41561.500706018516</v>
      </c>
      <c r="T1973" s="11">
        <f t="shared" si="184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674</v>
      </c>
      <c r="P1974" s="7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11">
        <f t="shared" si="183"/>
        <v>41201.012083333335</v>
      </c>
      <c r="T1974" s="11">
        <f t="shared" si="184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257</v>
      </c>
      <c r="P1975" s="7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11">
        <f t="shared" si="183"/>
        <v>42549.722962962958</v>
      </c>
      <c r="T1975" s="11">
        <f t="shared" si="184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375</v>
      </c>
      <c r="P1976" s="7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11">
        <f t="shared" si="183"/>
        <v>41445.334131944444</v>
      </c>
      <c r="T1976" s="11">
        <f t="shared" si="184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209</v>
      </c>
      <c r="P1977" s="7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11">
        <f t="shared" si="183"/>
        <v>41313.755219907405</v>
      </c>
      <c r="T1977" s="11">
        <f t="shared" si="184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347</v>
      </c>
      <c r="P1978" s="7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11">
        <f t="shared" si="183"/>
        <v>41438.899594907409</v>
      </c>
      <c r="T1978" s="11">
        <f t="shared" si="184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402</v>
      </c>
      <c r="P1979" s="7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11">
        <f t="shared" si="183"/>
        <v>42311.216898148152</v>
      </c>
      <c r="T1979" s="11">
        <f t="shared" si="184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1027</v>
      </c>
      <c r="P1980" s="7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11">
        <f t="shared" si="183"/>
        <v>41039.225601851853</v>
      </c>
      <c r="T1980" s="11">
        <f t="shared" si="184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115</v>
      </c>
      <c r="P1981" s="7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11">
        <f t="shared" si="183"/>
        <v>42290.460023148145</v>
      </c>
      <c r="T1981" s="11">
        <f t="shared" si="184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355</v>
      </c>
      <c r="P1982" s="7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11">
        <f t="shared" si="183"/>
        <v>42423.542384259257</v>
      </c>
      <c r="T1982" s="11">
        <f t="shared" si="184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</v>
      </c>
      <c r="P1983" s="7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11">
        <f t="shared" si="183"/>
        <v>41799.725289351853</v>
      </c>
      <c r="T1983" s="11">
        <f t="shared" si="184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7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11">
        <f t="shared" si="183"/>
        <v>42678.586655092593</v>
      </c>
      <c r="T1984" s="11">
        <f t="shared" si="184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</v>
      </c>
      <c r="P1985" s="7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11">
        <f t="shared" si="183"/>
        <v>42593.011782407411</v>
      </c>
      <c r="T1985" s="11">
        <f t="shared" si="184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21</v>
      </c>
      <c r="P1986" s="7">
        <f t="shared" ref="P1986:P2049" si="186">($E1986/$L1986)</f>
        <v>453.14285714285717</v>
      </c>
      <c r="Q1986" t="str">
        <f t="shared" ref="Q1986:Q2049" si="187">(LEFT($N1986,SEARCH("/",$N1986,1)-1))</f>
        <v>photography</v>
      </c>
      <c r="R1986" t="str">
        <f t="shared" ref="R1986:R2049" si="188">RIGHT($N1986,LEN($N1986)-SEARCH("/",$N1986))</f>
        <v>people</v>
      </c>
      <c r="S1986" s="11">
        <f t="shared" ref="S1986:S2049" si="189">((($J1986/60)/60)/24)+DATE(1970,1,1)</f>
        <v>41913.790289351848</v>
      </c>
      <c r="T1986" s="11">
        <f t="shared" ref="T1986:T2049" si="190">((($I1986/60)/60)/24)+DATE(1970,1,1)</f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91">ROUND(((E1987/D1987)*100),0)</f>
        <v>3</v>
      </c>
      <c r="P1987" s="7">
        <f t="shared" si="186"/>
        <v>12.75</v>
      </c>
      <c r="Q1987" t="str">
        <f t="shared" si="187"/>
        <v>photography</v>
      </c>
      <c r="R1987" t="str">
        <f t="shared" si="188"/>
        <v>people</v>
      </c>
      <c r="S1987" s="11">
        <f t="shared" si="189"/>
        <v>42555.698738425926</v>
      </c>
      <c r="T1987" s="11">
        <f t="shared" si="190"/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91"/>
        <v>0</v>
      </c>
      <c r="P1988" s="7">
        <f t="shared" si="186"/>
        <v>1</v>
      </c>
      <c r="Q1988" t="str">
        <f t="shared" si="187"/>
        <v>photography</v>
      </c>
      <c r="R1988" t="str">
        <f t="shared" si="188"/>
        <v>people</v>
      </c>
      <c r="S1988" s="11">
        <f t="shared" si="189"/>
        <v>42413.433831018512</v>
      </c>
      <c r="T1988" s="11">
        <f t="shared" si="190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1"/>
        <v>42</v>
      </c>
      <c r="P1989" s="7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11">
        <f t="shared" si="189"/>
        <v>42034.639768518522</v>
      </c>
      <c r="T1989" s="11">
        <f t="shared" si="190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0</v>
      </c>
      <c r="P1990" s="7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11">
        <f t="shared" si="189"/>
        <v>42206.763217592597</v>
      </c>
      <c r="T1990" s="11">
        <f t="shared" si="190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1</v>
      </c>
      <c r="P1991" s="7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11">
        <f t="shared" si="189"/>
        <v>42685.680648148147</v>
      </c>
      <c r="T1991" s="11">
        <f t="shared" si="190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17</v>
      </c>
      <c r="P1992" s="7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11">
        <f t="shared" si="189"/>
        <v>42398.195972222224</v>
      </c>
      <c r="T1992" s="11">
        <f t="shared" si="190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</v>
      </c>
      <c r="P1993" s="7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11">
        <f t="shared" si="189"/>
        <v>42167.89335648148</v>
      </c>
      <c r="T1993" s="11">
        <f t="shared" si="190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0</v>
      </c>
      <c r="P1994" s="7">
        <f t="shared" si="186"/>
        <v>1</v>
      </c>
      <c r="Q1994" t="str">
        <f t="shared" si="187"/>
        <v>photography</v>
      </c>
      <c r="R1994" t="str">
        <f t="shared" si="188"/>
        <v>people</v>
      </c>
      <c r="S1994" s="11">
        <f t="shared" si="189"/>
        <v>42023.143414351856</v>
      </c>
      <c r="T1994" s="11">
        <f t="shared" si="190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7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11">
        <f t="shared" si="189"/>
        <v>42329.58839120371</v>
      </c>
      <c r="T1995" s="11">
        <f t="shared" si="190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7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11">
        <f t="shared" si="189"/>
        <v>42651.006273148145</v>
      </c>
      <c r="T1996" s="11">
        <f t="shared" si="190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8</v>
      </c>
      <c r="P1997" s="7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11">
        <f t="shared" si="189"/>
        <v>42181.902037037042</v>
      </c>
      <c r="T1997" s="11">
        <f t="shared" si="190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7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11">
        <f t="shared" si="189"/>
        <v>41800.819571759261</v>
      </c>
      <c r="T1998" s="11">
        <f t="shared" si="190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7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11">
        <f t="shared" si="189"/>
        <v>41847.930694444447</v>
      </c>
      <c r="T1999" s="11">
        <f t="shared" si="190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26</v>
      </c>
      <c r="P2000" s="7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11">
        <f t="shared" si="189"/>
        <v>41807.118495370371</v>
      </c>
      <c r="T2000" s="11">
        <f t="shared" si="190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1</v>
      </c>
      <c r="P2001" s="7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11">
        <f t="shared" si="189"/>
        <v>41926.482731481483</v>
      </c>
      <c r="T2001" s="11">
        <f t="shared" si="190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13</v>
      </c>
      <c r="P2002" s="7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11">
        <f t="shared" si="189"/>
        <v>42345.951539351852</v>
      </c>
      <c r="T2002" s="11">
        <f t="shared" si="190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382</v>
      </c>
      <c r="P2003" s="7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11">
        <f t="shared" si="189"/>
        <v>42136.209675925929</v>
      </c>
      <c r="T2003" s="11">
        <f t="shared" si="190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217</v>
      </c>
      <c r="P2004" s="7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11">
        <f t="shared" si="189"/>
        <v>42728.71230324074</v>
      </c>
      <c r="T2004" s="11">
        <f t="shared" si="190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312</v>
      </c>
      <c r="P2005" s="7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11">
        <f t="shared" si="189"/>
        <v>40347.125601851854</v>
      </c>
      <c r="T2005" s="11">
        <f t="shared" si="190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234</v>
      </c>
      <c r="P2006" s="7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11">
        <f t="shared" si="189"/>
        <v>41800.604895833334</v>
      </c>
      <c r="T2006" s="11">
        <f t="shared" si="190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124</v>
      </c>
      <c r="P2007" s="7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11">
        <f t="shared" si="189"/>
        <v>41535.812708333331</v>
      </c>
      <c r="T2007" s="11">
        <f t="shared" si="190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248</v>
      </c>
      <c r="P2008" s="7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11">
        <f t="shared" si="189"/>
        <v>41941.500520833331</v>
      </c>
      <c r="T2008" s="11">
        <f t="shared" si="190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116</v>
      </c>
      <c r="P2009" s="7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11">
        <f t="shared" si="189"/>
        <v>40347.837800925925</v>
      </c>
      <c r="T2009" s="11">
        <f t="shared" si="190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117</v>
      </c>
      <c r="P2010" s="7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11">
        <f t="shared" si="189"/>
        <v>40761.604421296295</v>
      </c>
      <c r="T2010" s="11">
        <f t="shared" si="190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305</v>
      </c>
      <c r="P2011" s="7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11">
        <f t="shared" si="189"/>
        <v>42661.323414351849</v>
      </c>
      <c r="T2011" s="11">
        <f t="shared" si="190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320</v>
      </c>
      <c r="P2012" s="7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11">
        <f t="shared" si="189"/>
        <v>42570.996423611112</v>
      </c>
      <c r="T2012" s="11">
        <f t="shared" si="190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820</v>
      </c>
      <c r="P2013" s="7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11">
        <f t="shared" si="189"/>
        <v>42347.358483796299</v>
      </c>
      <c r="T2013" s="11">
        <f t="shared" si="190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235</v>
      </c>
      <c r="P2014" s="7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11">
        <f t="shared" si="189"/>
        <v>42010.822233796294</v>
      </c>
      <c r="T2014" s="11">
        <f t="shared" si="190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495</v>
      </c>
      <c r="P2015" s="7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11">
        <f t="shared" si="189"/>
        <v>42499.960810185185</v>
      </c>
      <c r="T2015" s="11">
        <f t="shared" si="190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7814</v>
      </c>
      <c r="P2016" s="7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11">
        <f t="shared" si="189"/>
        <v>41324.214571759258</v>
      </c>
      <c r="T2016" s="11">
        <f t="shared" si="190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113</v>
      </c>
      <c r="P2017" s="7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11">
        <f t="shared" si="189"/>
        <v>40765.876886574071</v>
      </c>
      <c r="T2017" s="11">
        <f t="shared" si="190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922</v>
      </c>
      <c r="P2018" s="7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11">
        <f t="shared" si="189"/>
        <v>41312.88077546296</v>
      </c>
      <c r="T2018" s="11">
        <f t="shared" si="190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125</v>
      </c>
      <c r="P2019" s="7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11">
        <f t="shared" si="189"/>
        <v>40961.057349537034</v>
      </c>
      <c r="T2019" s="11">
        <f t="shared" si="190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102</v>
      </c>
      <c r="P2020" s="7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11">
        <f t="shared" si="189"/>
        <v>42199.365844907406</v>
      </c>
      <c r="T2020" s="11">
        <f t="shared" si="190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485</v>
      </c>
      <c r="P2021" s="7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11">
        <f t="shared" si="189"/>
        <v>42605.70857638889</v>
      </c>
      <c r="T2021" s="11">
        <f t="shared" si="190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192</v>
      </c>
      <c r="P2022" s="7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11">
        <f t="shared" si="189"/>
        <v>41737.097499999996</v>
      </c>
      <c r="T2022" s="11">
        <f t="shared" si="190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281</v>
      </c>
      <c r="P2023" s="7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11">
        <f t="shared" si="189"/>
        <v>41861.070567129631</v>
      </c>
      <c r="T2023" s="11">
        <f t="shared" si="190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125</v>
      </c>
      <c r="P2024" s="7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11">
        <f t="shared" si="189"/>
        <v>42502.569120370375</v>
      </c>
      <c r="T2024" s="11">
        <f t="shared" si="190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161</v>
      </c>
      <c r="P2025" s="7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11">
        <f t="shared" si="189"/>
        <v>42136.420752314814</v>
      </c>
      <c r="T2025" s="11">
        <f t="shared" si="190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585</v>
      </c>
      <c r="P2026" s="7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11">
        <f t="shared" si="189"/>
        <v>41099.966944444444</v>
      </c>
      <c r="T2026" s="11">
        <f t="shared" si="190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201</v>
      </c>
      <c r="P2027" s="7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11">
        <f t="shared" si="189"/>
        <v>42136.184560185182</v>
      </c>
      <c r="T2027" s="11">
        <f t="shared" si="190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133</v>
      </c>
      <c r="P2028" s="7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11">
        <f t="shared" si="189"/>
        <v>41704.735937500001</v>
      </c>
      <c r="T2028" s="11">
        <f t="shared" si="190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120</v>
      </c>
      <c r="P2029" s="7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11">
        <f t="shared" si="189"/>
        <v>42048.813877314817</v>
      </c>
      <c r="T2029" s="11">
        <f t="shared" si="190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126</v>
      </c>
      <c r="P2030" s="7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11">
        <f t="shared" si="189"/>
        <v>40215.919050925928</v>
      </c>
      <c r="T2030" s="11">
        <f t="shared" si="190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361</v>
      </c>
      <c r="P2031" s="7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11">
        <f t="shared" si="189"/>
        <v>41848.021770833337</v>
      </c>
      <c r="T2031" s="11">
        <f t="shared" si="190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226</v>
      </c>
      <c r="P2032" s="7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11">
        <f t="shared" si="189"/>
        <v>41212.996481481481</v>
      </c>
      <c r="T2032" s="11">
        <f t="shared" si="190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120</v>
      </c>
      <c r="P2033" s="7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11">
        <f t="shared" si="189"/>
        <v>41975.329317129625</v>
      </c>
      <c r="T2033" s="11">
        <f t="shared" si="190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304</v>
      </c>
      <c r="P2034" s="7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11">
        <f t="shared" si="189"/>
        <v>42689.565671296295</v>
      </c>
      <c r="T2034" s="11">
        <f t="shared" si="190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179</v>
      </c>
      <c r="P2035" s="7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11">
        <f t="shared" si="189"/>
        <v>41725.082384259258</v>
      </c>
      <c r="T2035" s="11">
        <f t="shared" si="190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387</v>
      </c>
      <c r="P2036" s="7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11">
        <f t="shared" si="189"/>
        <v>42076.130011574074</v>
      </c>
      <c r="T2036" s="11">
        <f t="shared" si="190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211</v>
      </c>
      <c r="P2037" s="7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11">
        <f t="shared" si="189"/>
        <v>42311.625081018516</v>
      </c>
      <c r="T2037" s="11">
        <f t="shared" si="190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132</v>
      </c>
      <c r="P2038" s="7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11">
        <f t="shared" si="189"/>
        <v>41738.864803240744</v>
      </c>
      <c r="T2038" s="11">
        <f t="shared" si="190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300</v>
      </c>
      <c r="P2039" s="7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11">
        <f t="shared" si="189"/>
        <v>41578.210104166668</v>
      </c>
      <c r="T2039" s="11">
        <f t="shared" si="190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421</v>
      </c>
      <c r="P2040" s="7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11">
        <f t="shared" si="189"/>
        <v>41424.27107638889</v>
      </c>
      <c r="T2040" s="11">
        <f t="shared" si="190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136</v>
      </c>
      <c r="P2041" s="7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11">
        <f t="shared" si="189"/>
        <v>42675.438946759255</v>
      </c>
      <c r="T2041" s="11">
        <f t="shared" si="190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248</v>
      </c>
      <c r="P2042" s="7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11">
        <f t="shared" si="189"/>
        <v>41578.927118055559</v>
      </c>
      <c r="T2042" s="11">
        <f t="shared" si="190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182</v>
      </c>
      <c r="P2043" s="7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11">
        <f t="shared" si="189"/>
        <v>42654.525775462964</v>
      </c>
      <c r="T2043" s="11">
        <f t="shared" si="190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124</v>
      </c>
      <c r="P2044" s="7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11">
        <f t="shared" si="189"/>
        <v>42331.708032407405</v>
      </c>
      <c r="T2044" s="11">
        <f t="shared" si="190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506</v>
      </c>
      <c r="P2045" s="7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11">
        <f t="shared" si="189"/>
        <v>42661.176817129628</v>
      </c>
      <c r="T2045" s="11">
        <f t="shared" si="190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108</v>
      </c>
      <c r="P2046" s="7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11">
        <f t="shared" si="189"/>
        <v>42138.684189814812</v>
      </c>
      <c r="T2046" s="11">
        <f t="shared" si="190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819</v>
      </c>
      <c r="P2047" s="7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11">
        <f t="shared" si="189"/>
        <v>41069.088506944441</v>
      </c>
      <c r="T2047" s="11">
        <f t="shared" si="190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121</v>
      </c>
      <c r="P2048" s="7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11">
        <f t="shared" si="189"/>
        <v>41387.171805555554</v>
      </c>
      <c r="T2048" s="11">
        <f t="shared" si="190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103</v>
      </c>
      <c r="P2049" s="7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11">
        <f t="shared" si="189"/>
        <v>42081.903587962966</v>
      </c>
      <c r="T2049" s="11">
        <f t="shared" si="190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148</v>
      </c>
      <c r="P2050" s="7">
        <f t="shared" ref="P2050:P2113" si="192">($E2050/$L2050)</f>
        <v>91.82989803350327</v>
      </c>
      <c r="Q2050" t="str">
        <f t="shared" ref="Q2050:Q2113" si="193">(LEFT($N2050,SEARCH("/",$N2050,1)-1))</f>
        <v>technology</v>
      </c>
      <c r="R2050" t="str">
        <f t="shared" ref="R2050:R2113" si="194">RIGHT($N2050,LEN($N2050)-SEARCH("/",$N2050))</f>
        <v>hardware</v>
      </c>
      <c r="S2050" s="11">
        <f t="shared" ref="S2050:S2113" si="195">((($J2050/60)/60)/24)+DATE(1970,1,1)</f>
        <v>41387.651516203703</v>
      </c>
      <c r="T2050" s="11">
        <f t="shared" ref="T2050:T2113" si="196">((($I2050/60)/60)/24)+DATE(1970,1,1)</f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7">ROUND(((E2051/D2051)*100),0)</f>
        <v>120</v>
      </c>
      <c r="P2051" s="7">
        <f t="shared" si="192"/>
        <v>80.991037735849048</v>
      </c>
      <c r="Q2051" t="str">
        <f t="shared" si="193"/>
        <v>technology</v>
      </c>
      <c r="R2051" t="str">
        <f t="shared" si="194"/>
        <v>hardware</v>
      </c>
      <c r="S2051" s="11">
        <f t="shared" si="195"/>
        <v>41575.527349537035</v>
      </c>
      <c r="T2051" s="11">
        <f t="shared" si="196"/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7"/>
        <v>473</v>
      </c>
      <c r="P2052" s="7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11">
        <f t="shared" si="195"/>
        <v>42115.071504629625</v>
      </c>
      <c r="T2052" s="11">
        <f t="shared" si="196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7"/>
        <v>130</v>
      </c>
      <c r="P2053" s="7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11">
        <f t="shared" si="195"/>
        <v>41604.022418981483</v>
      </c>
      <c r="T2053" s="11">
        <f t="shared" si="196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353</v>
      </c>
      <c r="P2054" s="7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11">
        <f t="shared" si="195"/>
        <v>42375.08394675926</v>
      </c>
      <c r="T2054" s="11">
        <f t="shared" si="196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101</v>
      </c>
      <c r="P2055" s="7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11">
        <f t="shared" si="195"/>
        <v>42303.617488425924</v>
      </c>
      <c r="T2055" s="11">
        <f t="shared" si="196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114</v>
      </c>
      <c r="P2056" s="7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11">
        <f t="shared" si="195"/>
        <v>41731.520949074074</v>
      </c>
      <c r="T2056" s="11">
        <f t="shared" si="196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167</v>
      </c>
      <c r="P2057" s="7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11">
        <f t="shared" si="195"/>
        <v>41946.674108796295</v>
      </c>
      <c r="T2057" s="11">
        <f t="shared" si="196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153</v>
      </c>
      <c r="P2058" s="7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11">
        <f t="shared" si="195"/>
        <v>41351.76090277778</v>
      </c>
      <c r="T2058" s="11">
        <f t="shared" si="196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202</v>
      </c>
      <c r="P2059" s="7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11">
        <f t="shared" si="195"/>
        <v>42396.494583333333</v>
      </c>
      <c r="T2059" s="11">
        <f t="shared" si="196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168</v>
      </c>
      <c r="P2060" s="7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11">
        <f t="shared" si="195"/>
        <v>42026.370717592596</v>
      </c>
      <c r="T2060" s="11">
        <f t="shared" si="196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143</v>
      </c>
      <c r="P2061" s="7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11">
        <f t="shared" si="195"/>
        <v>42361.602476851855</v>
      </c>
      <c r="T2061" s="11">
        <f t="shared" si="196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196</v>
      </c>
      <c r="P2062" s="7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11">
        <f t="shared" si="195"/>
        <v>41783.642939814818</v>
      </c>
      <c r="T2062" s="11">
        <f t="shared" si="196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108</v>
      </c>
      <c r="P2063" s="7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11">
        <f t="shared" si="195"/>
        <v>42705.764513888891</v>
      </c>
      <c r="T2063" s="11">
        <f t="shared" si="196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115</v>
      </c>
      <c r="P2064" s="7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11">
        <f t="shared" si="195"/>
        <v>42423.3830787037</v>
      </c>
      <c r="T2064" s="11">
        <f t="shared" si="196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148</v>
      </c>
      <c r="P2065" s="7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11">
        <f t="shared" si="195"/>
        <v>42472.73265046296</v>
      </c>
      <c r="T2065" s="11">
        <f t="shared" si="196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191</v>
      </c>
      <c r="P2066" s="7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11">
        <f t="shared" si="195"/>
        <v>41389.364849537036</v>
      </c>
      <c r="T2066" s="11">
        <f t="shared" si="196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199</v>
      </c>
      <c r="P2067" s="7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11">
        <f t="shared" si="195"/>
        <v>41603.333668981482</v>
      </c>
      <c r="T2067" s="11">
        <f t="shared" si="196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219</v>
      </c>
      <c r="P2068" s="7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11">
        <f t="shared" si="195"/>
        <v>41844.771793981483</v>
      </c>
      <c r="T2068" s="11">
        <f t="shared" si="196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127</v>
      </c>
      <c r="P2069" s="7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11">
        <f t="shared" si="195"/>
        <v>42115.853888888887</v>
      </c>
      <c r="T2069" s="11">
        <f t="shared" si="196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105</v>
      </c>
      <c r="P2070" s="7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11">
        <f t="shared" si="195"/>
        <v>42633.841608796298</v>
      </c>
      <c r="T2070" s="11">
        <f t="shared" si="196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128</v>
      </c>
      <c r="P2071" s="7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11">
        <f t="shared" si="195"/>
        <v>42340.972118055557</v>
      </c>
      <c r="T2071" s="11">
        <f t="shared" si="196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317</v>
      </c>
      <c r="P2072" s="7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11">
        <f t="shared" si="195"/>
        <v>42519.6565162037</v>
      </c>
      <c r="T2072" s="11">
        <f t="shared" si="196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281</v>
      </c>
      <c r="P2073" s="7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11">
        <f t="shared" si="195"/>
        <v>42600.278749999998</v>
      </c>
      <c r="T2073" s="11">
        <f t="shared" si="196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111</v>
      </c>
      <c r="P2074" s="7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11">
        <f t="shared" si="195"/>
        <v>42467.581388888888</v>
      </c>
      <c r="T2074" s="11">
        <f t="shared" si="196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153</v>
      </c>
      <c r="P2075" s="7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11">
        <f t="shared" si="195"/>
        <v>42087.668032407411</v>
      </c>
      <c r="T2075" s="11">
        <f t="shared" si="196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103</v>
      </c>
      <c r="P2076" s="7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11">
        <f t="shared" si="195"/>
        <v>42466.826180555552</v>
      </c>
      <c r="T2076" s="11">
        <f t="shared" si="196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1678</v>
      </c>
      <c r="P2077" s="7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11">
        <f t="shared" si="195"/>
        <v>41450.681574074071</v>
      </c>
      <c r="T2077" s="11">
        <f t="shared" si="196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543</v>
      </c>
      <c r="P2078" s="7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11">
        <f t="shared" si="195"/>
        <v>41803.880659722221</v>
      </c>
      <c r="T2078" s="11">
        <f t="shared" si="196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116</v>
      </c>
      <c r="P2079" s="7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11">
        <f t="shared" si="195"/>
        <v>42103.042546296296</v>
      </c>
      <c r="T2079" s="11">
        <f t="shared" si="196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131</v>
      </c>
      <c r="P2080" s="7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11">
        <f t="shared" si="195"/>
        <v>42692.771493055552</v>
      </c>
      <c r="T2080" s="11">
        <f t="shared" si="196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288</v>
      </c>
      <c r="P2081" s="7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11">
        <f t="shared" si="195"/>
        <v>42150.71056712963</v>
      </c>
      <c r="T2081" s="11">
        <f t="shared" si="196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508</v>
      </c>
      <c r="P2082" s="7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11">
        <f t="shared" si="195"/>
        <v>42289.957175925927</v>
      </c>
      <c r="T2082" s="11">
        <f t="shared" si="196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115</v>
      </c>
      <c r="P2083" s="7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11">
        <f t="shared" si="195"/>
        <v>41004.156886574077</v>
      </c>
      <c r="T2083" s="11">
        <f t="shared" si="196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111</v>
      </c>
      <c r="P2084" s="7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11">
        <f t="shared" si="195"/>
        <v>40811.120324074072</v>
      </c>
      <c r="T2084" s="11">
        <f t="shared" si="196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113</v>
      </c>
      <c r="P2085" s="7">
        <f t="shared" si="192"/>
        <v>34</v>
      </c>
      <c r="Q2085" t="str">
        <f t="shared" si="193"/>
        <v>music</v>
      </c>
      <c r="R2085" t="str">
        <f t="shared" si="194"/>
        <v>indie rock</v>
      </c>
      <c r="S2085" s="11">
        <f t="shared" si="195"/>
        <v>41034.72216435185</v>
      </c>
      <c r="T2085" s="11">
        <f t="shared" si="196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108</v>
      </c>
      <c r="P2086" s="7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11">
        <f t="shared" si="195"/>
        <v>41731.833124999997</v>
      </c>
      <c r="T2086" s="11">
        <f t="shared" si="196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124</v>
      </c>
      <c r="P2087" s="7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11">
        <f t="shared" si="195"/>
        <v>41075.835497685184</v>
      </c>
      <c r="T2087" s="11">
        <f t="shared" si="196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101</v>
      </c>
      <c r="P2088" s="7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11">
        <f t="shared" si="195"/>
        <v>40860.67050925926</v>
      </c>
      <c r="T2088" s="11">
        <f t="shared" si="196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104</v>
      </c>
      <c r="P2089" s="7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11">
        <f t="shared" si="195"/>
        <v>40764.204375000001</v>
      </c>
      <c r="T2089" s="11">
        <f t="shared" si="196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116</v>
      </c>
      <c r="P2090" s="7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11">
        <f t="shared" si="195"/>
        <v>40395.714722222219</v>
      </c>
      <c r="T2090" s="11">
        <f t="shared" si="196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120</v>
      </c>
      <c r="P2091" s="7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11">
        <f t="shared" si="195"/>
        <v>41453.076319444444</v>
      </c>
      <c r="T2091" s="11">
        <f t="shared" si="196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115</v>
      </c>
      <c r="P2092" s="7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11">
        <f t="shared" si="195"/>
        <v>41299.381423611114</v>
      </c>
      <c r="T2092" s="11">
        <f t="shared" si="196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120</v>
      </c>
      <c r="P2093" s="7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11">
        <f t="shared" si="195"/>
        <v>40555.322662037033</v>
      </c>
      <c r="T2093" s="11">
        <f t="shared" si="196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101</v>
      </c>
      <c r="P2094" s="7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11">
        <f t="shared" si="195"/>
        <v>40763.707546296297</v>
      </c>
      <c r="T2094" s="11">
        <f t="shared" si="196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102</v>
      </c>
      <c r="P2095" s="7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11">
        <f t="shared" si="195"/>
        <v>41205.854537037041</v>
      </c>
      <c r="T2095" s="11">
        <f t="shared" si="196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121</v>
      </c>
      <c r="P2096" s="7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11">
        <f t="shared" si="195"/>
        <v>40939.02002314815</v>
      </c>
      <c r="T2096" s="11">
        <f t="shared" si="196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100</v>
      </c>
      <c r="P2097" s="7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11">
        <f t="shared" si="195"/>
        <v>40758.733483796292</v>
      </c>
      <c r="T2097" s="11">
        <f t="shared" si="196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102</v>
      </c>
      <c r="P2098" s="7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11">
        <f t="shared" si="195"/>
        <v>41192.758506944447</v>
      </c>
      <c r="T2098" s="11">
        <f t="shared" si="196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100</v>
      </c>
      <c r="P2099" s="7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11">
        <f t="shared" si="195"/>
        <v>40818.58489583333</v>
      </c>
      <c r="T2099" s="11">
        <f t="shared" si="196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100</v>
      </c>
      <c r="P2100" s="7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11">
        <f t="shared" si="195"/>
        <v>40946.11383101852</v>
      </c>
      <c r="T2100" s="11">
        <f t="shared" si="196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132</v>
      </c>
      <c r="P2101" s="7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11">
        <f t="shared" si="195"/>
        <v>42173.746342592596</v>
      </c>
      <c r="T2101" s="11">
        <f t="shared" si="196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137</v>
      </c>
      <c r="P2102" s="7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11">
        <f t="shared" si="195"/>
        <v>41074.834965277776</v>
      </c>
      <c r="T2102" s="11">
        <f t="shared" si="196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113</v>
      </c>
      <c r="P2103" s="7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11">
        <f t="shared" si="195"/>
        <v>40892.149467592593</v>
      </c>
      <c r="T2103" s="11">
        <f t="shared" si="196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136</v>
      </c>
      <c r="P2104" s="7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11">
        <f t="shared" si="195"/>
        <v>40638.868611111109</v>
      </c>
      <c r="T2104" s="11">
        <f t="shared" si="196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146</v>
      </c>
      <c r="P2105" s="7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11">
        <f t="shared" si="195"/>
        <v>41192.754942129628</v>
      </c>
      <c r="T2105" s="11">
        <f t="shared" si="196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130</v>
      </c>
      <c r="P2106" s="7">
        <f t="shared" si="192"/>
        <v>28</v>
      </c>
      <c r="Q2106" t="str">
        <f t="shared" si="193"/>
        <v>music</v>
      </c>
      <c r="R2106" t="str">
        <f t="shared" si="194"/>
        <v>indie rock</v>
      </c>
      <c r="S2106" s="11">
        <f t="shared" si="195"/>
        <v>41394.074467592596</v>
      </c>
      <c r="T2106" s="11">
        <f t="shared" si="196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254</v>
      </c>
      <c r="P2107" s="7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11">
        <f t="shared" si="195"/>
        <v>41951.788807870369</v>
      </c>
      <c r="T2107" s="11">
        <f t="shared" si="196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107</v>
      </c>
      <c r="P2108" s="7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11">
        <f t="shared" si="195"/>
        <v>41270.21497685185</v>
      </c>
      <c r="T2108" s="11">
        <f t="shared" si="196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108</v>
      </c>
      <c r="P2109" s="7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11">
        <f t="shared" si="195"/>
        <v>41934.71056712963</v>
      </c>
      <c r="T2109" s="11">
        <f t="shared" si="196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107</v>
      </c>
      <c r="P2110" s="7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11">
        <f t="shared" si="195"/>
        <v>41135.175694444442</v>
      </c>
      <c r="T2110" s="11">
        <f t="shared" si="196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107</v>
      </c>
      <c r="P2111" s="7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11">
        <f t="shared" si="195"/>
        <v>42160.708530092597</v>
      </c>
      <c r="T2111" s="11">
        <f t="shared" si="196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100</v>
      </c>
      <c r="P2112" s="7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11">
        <f t="shared" si="195"/>
        <v>41759.670937499999</v>
      </c>
      <c r="T2112" s="11">
        <f t="shared" si="196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107</v>
      </c>
      <c r="P2113" s="7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11">
        <f t="shared" si="195"/>
        <v>40703.197048611109</v>
      </c>
      <c r="T2113" s="11">
        <f t="shared" si="196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100</v>
      </c>
      <c r="P2114" s="7">
        <f t="shared" ref="P2114:P2177" si="198">($E2114/$L2114)</f>
        <v>27.272727272727273</v>
      </c>
      <c r="Q2114" t="str">
        <f t="shared" ref="Q2114:Q2177" si="199">(LEFT($N2114,SEARCH("/",$N2114,1)-1))</f>
        <v>music</v>
      </c>
      <c r="R2114" t="str">
        <f t="shared" ref="R2114:R2177" si="200">RIGHT($N2114,LEN($N2114)-SEARCH("/",$N2114))</f>
        <v>indie rock</v>
      </c>
      <c r="S2114" s="11">
        <f t="shared" ref="S2114:S2177" si="201">((($J2114/60)/60)/24)+DATE(1970,1,1)</f>
        <v>41365.928159722222</v>
      </c>
      <c r="T2114" s="11">
        <f t="shared" ref="T2114:T2177" si="202">((($I2114/60)/60)/24)+DATE(1970,1,1)</f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3">ROUND(((E2115/D2115)*100),0)</f>
        <v>105</v>
      </c>
      <c r="P2115" s="7">
        <f t="shared" si="198"/>
        <v>68.598130841121488</v>
      </c>
      <c r="Q2115" t="str">
        <f t="shared" si="199"/>
        <v>music</v>
      </c>
      <c r="R2115" t="str">
        <f t="shared" si="200"/>
        <v>indie rock</v>
      </c>
      <c r="S2115" s="11">
        <f t="shared" si="201"/>
        <v>41870.86546296296</v>
      </c>
      <c r="T2115" s="11">
        <f t="shared" si="202"/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3"/>
        <v>105</v>
      </c>
      <c r="P2116" s="7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11">
        <f t="shared" si="201"/>
        <v>40458.815625000003</v>
      </c>
      <c r="T2116" s="11">
        <f t="shared" si="202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3"/>
        <v>226</v>
      </c>
      <c r="P2117" s="7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11">
        <f t="shared" si="201"/>
        <v>40564.081030092595</v>
      </c>
      <c r="T2117" s="11">
        <f t="shared" si="202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101</v>
      </c>
      <c r="P2118" s="7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11">
        <f t="shared" si="201"/>
        <v>41136.777812500004</v>
      </c>
      <c r="T2118" s="11">
        <f t="shared" si="202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148</v>
      </c>
      <c r="P2119" s="7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11">
        <f t="shared" si="201"/>
        <v>42290.059594907405</v>
      </c>
      <c r="T2119" s="11">
        <f t="shared" si="202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135</v>
      </c>
      <c r="P2120" s="7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11">
        <f t="shared" si="201"/>
        <v>40718.839537037034</v>
      </c>
      <c r="T2120" s="11">
        <f t="shared" si="202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101</v>
      </c>
      <c r="P2121" s="7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11">
        <f t="shared" si="201"/>
        <v>41107.130150462966</v>
      </c>
      <c r="T2121" s="11">
        <f t="shared" si="202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101</v>
      </c>
      <c r="P2122" s="7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11">
        <f t="shared" si="201"/>
        <v>41591.964537037034</v>
      </c>
      <c r="T2122" s="11">
        <f t="shared" si="202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1</v>
      </c>
      <c r="P2123" s="7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11">
        <f t="shared" si="201"/>
        <v>42716.7424537037</v>
      </c>
      <c r="T2123" s="11">
        <f t="shared" si="202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0</v>
      </c>
      <c r="P2124" s="7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11">
        <f t="shared" si="201"/>
        <v>42712.300567129627</v>
      </c>
      <c r="T2124" s="11">
        <f t="shared" si="202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10</v>
      </c>
      <c r="P2125" s="7">
        <f t="shared" si="198"/>
        <v>10</v>
      </c>
      <c r="Q2125" t="str">
        <f t="shared" si="199"/>
        <v>games</v>
      </c>
      <c r="R2125" t="str">
        <f t="shared" si="200"/>
        <v>video games</v>
      </c>
      <c r="S2125" s="11">
        <f t="shared" si="201"/>
        <v>40198.424849537041</v>
      </c>
      <c r="T2125" s="11">
        <f t="shared" si="202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10</v>
      </c>
      <c r="P2126" s="7">
        <f t="shared" si="198"/>
        <v>23</v>
      </c>
      <c r="Q2126" t="str">
        <f t="shared" si="199"/>
        <v>games</v>
      </c>
      <c r="R2126" t="str">
        <f t="shared" si="200"/>
        <v>video games</v>
      </c>
      <c r="S2126" s="11">
        <f t="shared" si="201"/>
        <v>40464.028182870366</v>
      </c>
      <c r="T2126" s="11">
        <f t="shared" si="202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</v>
      </c>
      <c r="P2127" s="7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11">
        <f t="shared" si="201"/>
        <v>42191.023530092592</v>
      </c>
      <c r="T2127" s="11">
        <f t="shared" si="202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0</v>
      </c>
      <c r="P2128" s="7">
        <f t="shared" si="198"/>
        <v>5</v>
      </c>
      <c r="Q2128" t="str">
        <f t="shared" si="199"/>
        <v>games</v>
      </c>
      <c r="R2128" t="str">
        <f t="shared" si="200"/>
        <v>video games</v>
      </c>
      <c r="S2128" s="11">
        <f t="shared" si="201"/>
        <v>41951.973229166666</v>
      </c>
      <c r="T2128" s="11">
        <f t="shared" si="202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29</v>
      </c>
      <c r="P2129" s="7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11">
        <f t="shared" si="201"/>
        <v>42045.50535879629</v>
      </c>
      <c r="T2129" s="11">
        <f t="shared" si="202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0</v>
      </c>
      <c r="P2130" s="7">
        <f t="shared" si="198"/>
        <v>25</v>
      </c>
      <c r="Q2130" t="str">
        <f t="shared" si="199"/>
        <v>games</v>
      </c>
      <c r="R2130" t="str">
        <f t="shared" si="200"/>
        <v>video games</v>
      </c>
      <c r="S2130" s="11">
        <f t="shared" si="201"/>
        <v>41843.772789351853</v>
      </c>
      <c r="T2130" s="11">
        <f t="shared" si="202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12</v>
      </c>
      <c r="P2131" s="7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11">
        <f t="shared" si="201"/>
        <v>42409.024305555555</v>
      </c>
      <c r="T2131" s="11">
        <f t="shared" si="202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0</v>
      </c>
      <c r="P2132" s="7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11">
        <f t="shared" si="201"/>
        <v>41832.086377314816</v>
      </c>
      <c r="T2132" s="11">
        <f t="shared" si="202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5</v>
      </c>
      <c r="P2133" s="7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11">
        <f t="shared" si="201"/>
        <v>42167.207071759258</v>
      </c>
      <c r="T2133" s="11">
        <f t="shared" si="202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</v>
      </c>
      <c r="P2134" s="7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11">
        <f t="shared" si="201"/>
        <v>41643.487175925926</v>
      </c>
      <c r="T2134" s="11">
        <f t="shared" si="202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2</v>
      </c>
      <c r="P2135" s="7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11">
        <f t="shared" si="201"/>
        <v>40619.097210648149</v>
      </c>
      <c r="T2135" s="11">
        <f t="shared" si="202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2</v>
      </c>
      <c r="P2136" s="7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11">
        <f t="shared" si="201"/>
        <v>41361.886469907404</v>
      </c>
      <c r="T2136" s="11">
        <f t="shared" si="202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10</v>
      </c>
      <c r="P2137" s="7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11">
        <f t="shared" si="201"/>
        <v>41156.963344907403</v>
      </c>
      <c r="T2137" s="11">
        <f t="shared" si="202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0</v>
      </c>
      <c r="P2138" s="7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11">
        <f t="shared" si="201"/>
        <v>41536.509097222224</v>
      </c>
      <c r="T2138" s="11">
        <f t="shared" si="202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28</v>
      </c>
      <c r="P2139" s="7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11">
        <f t="shared" si="201"/>
        <v>41948.771168981482</v>
      </c>
      <c r="T2139" s="11">
        <f t="shared" si="202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13</v>
      </c>
      <c r="P2140" s="7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11">
        <f t="shared" si="201"/>
        <v>41557.013182870374</v>
      </c>
      <c r="T2140" s="11">
        <f t="shared" si="202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</v>
      </c>
      <c r="P2141" s="7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11">
        <f t="shared" si="201"/>
        <v>42647.750092592592</v>
      </c>
      <c r="T2141" s="11">
        <f t="shared" si="202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0</v>
      </c>
      <c r="P2142" s="7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11">
        <f t="shared" si="201"/>
        <v>41255.833611111113</v>
      </c>
      <c r="T2142" s="11">
        <f t="shared" si="202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7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11">
        <f t="shared" si="201"/>
        <v>41927.235636574071</v>
      </c>
      <c r="T2143" s="11">
        <f t="shared" si="202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6</v>
      </c>
      <c r="P2144" s="7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11">
        <f t="shared" si="201"/>
        <v>42340.701504629629</v>
      </c>
      <c r="T2144" s="11">
        <f t="shared" si="202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11</v>
      </c>
      <c r="P2145" s="7">
        <f t="shared" si="198"/>
        <v>45</v>
      </c>
      <c r="Q2145" t="str">
        <f t="shared" si="199"/>
        <v>games</v>
      </c>
      <c r="R2145" t="str">
        <f t="shared" si="200"/>
        <v>video games</v>
      </c>
      <c r="S2145" s="11">
        <f t="shared" si="201"/>
        <v>40332.886712962965</v>
      </c>
      <c r="T2145" s="11">
        <f t="shared" si="202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2</v>
      </c>
      <c r="P2146" s="7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11">
        <f t="shared" si="201"/>
        <v>41499.546759259261</v>
      </c>
      <c r="T2146" s="11">
        <f t="shared" si="202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30</v>
      </c>
      <c r="P2147" s="7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11">
        <f t="shared" si="201"/>
        <v>41575.237430555557</v>
      </c>
      <c r="T2147" s="11">
        <f t="shared" si="202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0</v>
      </c>
      <c r="P2148" s="7">
        <f t="shared" si="198"/>
        <v>1</v>
      </c>
      <c r="Q2148" t="str">
        <f t="shared" si="199"/>
        <v>games</v>
      </c>
      <c r="R2148" t="str">
        <f t="shared" si="200"/>
        <v>video games</v>
      </c>
      <c r="S2148" s="11">
        <f t="shared" si="201"/>
        <v>42397.679513888885</v>
      </c>
      <c r="T2148" s="11">
        <f t="shared" si="202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1</v>
      </c>
      <c r="P2149" s="7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11">
        <f t="shared" si="201"/>
        <v>41927.295694444445</v>
      </c>
      <c r="T2149" s="11">
        <f t="shared" si="202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2</v>
      </c>
      <c r="P2150" s="7">
        <f t="shared" si="198"/>
        <v>1</v>
      </c>
      <c r="Q2150" t="str">
        <f t="shared" si="199"/>
        <v>games</v>
      </c>
      <c r="R2150" t="str">
        <f t="shared" si="200"/>
        <v>video games</v>
      </c>
      <c r="S2150" s="11">
        <f t="shared" si="201"/>
        <v>42066.733587962968</v>
      </c>
      <c r="T2150" s="11">
        <f t="shared" si="202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7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11">
        <f t="shared" si="201"/>
        <v>40355.024953703702</v>
      </c>
      <c r="T2151" s="11">
        <f t="shared" si="202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1</v>
      </c>
      <c r="P2152" s="7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11">
        <f t="shared" si="201"/>
        <v>42534.284710648149</v>
      </c>
      <c r="T2152" s="11">
        <f t="shared" si="202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0</v>
      </c>
      <c r="P2153" s="7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11">
        <f t="shared" si="201"/>
        <v>42520.847384259265</v>
      </c>
      <c r="T2153" s="11">
        <f t="shared" si="202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0</v>
      </c>
      <c r="P2154" s="7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11">
        <f t="shared" si="201"/>
        <v>41683.832280092596</v>
      </c>
      <c r="T2154" s="11">
        <f t="shared" si="202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0</v>
      </c>
      <c r="P2155" s="7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11">
        <f t="shared" si="201"/>
        <v>41974.911087962959</v>
      </c>
      <c r="T2155" s="11">
        <f t="shared" si="202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1</v>
      </c>
      <c r="P2156" s="7">
        <f t="shared" si="198"/>
        <v>1</v>
      </c>
      <c r="Q2156" t="str">
        <f t="shared" si="199"/>
        <v>games</v>
      </c>
      <c r="R2156" t="str">
        <f t="shared" si="200"/>
        <v>video games</v>
      </c>
      <c r="S2156" s="11">
        <f t="shared" si="201"/>
        <v>41647.632256944446</v>
      </c>
      <c r="T2156" s="11">
        <f t="shared" si="202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</v>
      </c>
      <c r="P2157" s="7">
        <f t="shared" si="198"/>
        <v>23</v>
      </c>
      <c r="Q2157" t="str">
        <f t="shared" si="199"/>
        <v>games</v>
      </c>
      <c r="R2157" t="str">
        <f t="shared" si="200"/>
        <v>video games</v>
      </c>
      <c r="S2157" s="11">
        <f t="shared" si="201"/>
        <v>42430.747511574074</v>
      </c>
      <c r="T2157" s="11">
        <f t="shared" si="202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3</v>
      </c>
      <c r="P2158" s="7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11">
        <f t="shared" si="201"/>
        <v>41488.85423611111</v>
      </c>
      <c r="T2158" s="11">
        <f t="shared" si="202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28</v>
      </c>
      <c r="P2159" s="7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11">
        <f t="shared" si="201"/>
        <v>42694.98128472222</v>
      </c>
      <c r="T2159" s="11">
        <f t="shared" si="202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7</v>
      </c>
      <c r="P2160" s="7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11">
        <f t="shared" si="201"/>
        <v>41264.853865740741</v>
      </c>
      <c r="T2160" s="11">
        <f t="shared" si="202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1</v>
      </c>
      <c r="P2161" s="7">
        <f t="shared" si="198"/>
        <v>13</v>
      </c>
      <c r="Q2161" t="str">
        <f t="shared" si="199"/>
        <v>games</v>
      </c>
      <c r="R2161" t="str">
        <f t="shared" si="200"/>
        <v>video games</v>
      </c>
      <c r="S2161" s="11">
        <f t="shared" si="201"/>
        <v>40710.731180555551</v>
      </c>
      <c r="T2161" s="11">
        <f t="shared" si="202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1</v>
      </c>
      <c r="P2162" s="7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11">
        <f t="shared" si="201"/>
        <v>41018.711863425924</v>
      </c>
      <c r="T2162" s="11">
        <f t="shared" si="202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116</v>
      </c>
      <c r="P2163" s="7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11">
        <f t="shared" si="201"/>
        <v>42240.852534722217</v>
      </c>
      <c r="T2163" s="11">
        <f t="shared" si="202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112</v>
      </c>
      <c r="P2164" s="7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11">
        <f t="shared" si="201"/>
        <v>41813.766099537039</v>
      </c>
      <c r="T2164" s="11">
        <f t="shared" si="202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132</v>
      </c>
      <c r="P2165" s="7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11">
        <f t="shared" si="201"/>
        <v>42111.899537037039</v>
      </c>
      <c r="T2165" s="11">
        <f t="shared" si="202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103</v>
      </c>
      <c r="P2166" s="7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11">
        <f t="shared" si="201"/>
        <v>42515.71775462963</v>
      </c>
      <c r="T2166" s="11">
        <f t="shared" si="202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139</v>
      </c>
      <c r="P2167" s="7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11">
        <f t="shared" si="201"/>
        <v>42438.667071759264</v>
      </c>
      <c r="T2167" s="11">
        <f t="shared" si="202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147</v>
      </c>
      <c r="P2168" s="7">
        <f t="shared" si="198"/>
        <v>91.625</v>
      </c>
      <c r="Q2168" t="str">
        <f t="shared" si="199"/>
        <v>music</v>
      </c>
      <c r="R2168" t="str">
        <f t="shared" si="200"/>
        <v>rock</v>
      </c>
      <c r="S2168" s="11">
        <f t="shared" si="201"/>
        <v>41933.838171296295</v>
      </c>
      <c r="T2168" s="11">
        <f t="shared" si="202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120</v>
      </c>
      <c r="P2169" s="7">
        <f t="shared" si="198"/>
        <v>22.5</v>
      </c>
      <c r="Q2169" t="str">
        <f t="shared" si="199"/>
        <v>music</v>
      </c>
      <c r="R2169" t="str">
        <f t="shared" si="200"/>
        <v>rock</v>
      </c>
      <c r="S2169" s="11">
        <f t="shared" si="201"/>
        <v>41153.066400462965</v>
      </c>
      <c r="T2169" s="11">
        <f t="shared" si="202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122</v>
      </c>
      <c r="P2170" s="7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11">
        <f t="shared" si="201"/>
        <v>42745.600243055553</v>
      </c>
      <c r="T2170" s="11">
        <f t="shared" si="202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100</v>
      </c>
      <c r="P2171" s="7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11">
        <f t="shared" si="201"/>
        <v>42793.700821759259</v>
      </c>
      <c r="T2171" s="11">
        <f t="shared" si="202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181</v>
      </c>
      <c r="P2172" s="7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11">
        <f t="shared" si="201"/>
        <v>42198.750254629631</v>
      </c>
      <c r="T2172" s="11">
        <f t="shared" si="202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106</v>
      </c>
      <c r="P2173" s="7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11">
        <f t="shared" si="201"/>
        <v>42141.95711805555</v>
      </c>
      <c r="T2173" s="11">
        <f t="shared" si="202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100</v>
      </c>
      <c r="P2174" s="7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11">
        <f t="shared" si="201"/>
        <v>42082.580092592587</v>
      </c>
      <c r="T2174" s="11">
        <f t="shared" si="202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127</v>
      </c>
      <c r="P2175" s="7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11">
        <f t="shared" si="201"/>
        <v>41495.692627314813</v>
      </c>
      <c r="T2175" s="11">
        <f t="shared" si="202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103</v>
      </c>
      <c r="P2176" s="7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11">
        <f t="shared" si="201"/>
        <v>42465.542905092589</v>
      </c>
      <c r="T2176" s="11">
        <f t="shared" si="202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250</v>
      </c>
      <c r="P2177" s="7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11">
        <f t="shared" si="201"/>
        <v>42565.009097222224</v>
      </c>
      <c r="T2177" s="11">
        <f t="shared" si="202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126</v>
      </c>
      <c r="P2178" s="7">
        <f t="shared" ref="P2178:P2241" si="204">($E2178/$L2178)</f>
        <v>88.74647887323944</v>
      </c>
      <c r="Q2178" t="str">
        <f t="shared" ref="Q2178:Q2241" si="205">(LEFT($N2178,SEARCH("/",$N2178,1)-1))</f>
        <v>music</v>
      </c>
      <c r="R2178" t="str">
        <f t="shared" ref="R2178:R2241" si="206">RIGHT($N2178,LEN($N2178)-SEARCH("/",$N2178))</f>
        <v>rock</v>
      </c>
      <c r="S2178" s="11">
        <f t="shared" ref="S2178:S2241" si="207">((($J2178/60)/60)/24)+DATE(1970,1,1)</f>
        <v>42096.633206018523</v>
      </c>
      <c r="T2178" s="11">
        <f t="shared" ref="T2178:T2241" si="208">((($I2178/60)/60)/24)+DATE(1970,1,1)</f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9">ROUND(((E2179/D2179)*100),0)</f>
        <v>100</v>
      </c>
      <c r="P2179" s="7">
        <f t="shared" si="204"/>
        <v>65.868421052631575</v>
      </c>
      <c r="Q2179" t="str">
        <f t="shared" si="205"/>
        <v>music</v>
      </c>
      <c r="R2179" t="str">
        <f t="shared" si="206"/>
        <v>rock</v>
      </c>
      <c r="S2179" s="11">
        <f t="shared" si="207"/>
        <v>42502.250775462962</v>
      </c>
      <c r="T2179" s="11">
        <f t="shared" si="208"/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9"/>
        <v>139</v>
      </c>
      <c r="P2180" s="7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11">
        <f t="shared" si="207"/>
        <v>42723.63653935185</v>
      </c>
      <c r="T2180" s="11">
        <f t="shared" si="208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9"/>
        <v>161</v>
      </c>
      <c r="P2181" s="7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11">
        <f t="shared" si="207"/>
        <v>42075.171203703707</v>
      </c>
      <c r="T2181" s="11">
        <f t="shared" si="208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107</v>
      </c>
      <c r="P2182" s="7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11">
        <f t="shared" si="207"/>
        <v>42279.669768518521</v>
      </c>
      <c r="T2182" s="11">
        <f t="shared" si="208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153</v>
      </c>
      <c r="P2183" s="7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11">
        <f t="shared" si="207"/>
        <v>42773.005243055552</v>
      </c>
      <c r="T2183" s="11">
        <f t="shared" si="208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524</v>
      </c>
      <c r="P2184" s="7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11">
        <f t="shared" si="207"/>
        <v>41879.900752314818</v>
      </c>
      <c r="T2184" s="11">
        <f t="shared" si="208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489</v>
      </c>
      <c r="P2185" s="7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11">
        <f t="shared" si="207"/>
        <v>42745.365474537044</v>
      </c>
      <c r="T2185" s="11">
        <f t="shared" si="208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285</v>
      </c>
      <c r="P2186" s="7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11">
        <f t="shared" si="207"/>
        <v>42380.690289351856</v>
      </c>
      <c r="T2186" s="11">
        <f t="shared" si="208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1857</v>
      </c>
      <c r="P2187" s="7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11">
        <f t="shared" si="207"/>
        <v>41319.349988425929</v>
      </c>
      <c r="T2187" s="11">
        <f t="shared" si="208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110</v>
      </c>
      <c r="P2188" s="7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11">
        <f t="shared" si="207"/>
        <v>42583.615081018521</v>
      </c>
      <c r="T2188" s="11">
        <f t="shared" si="208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1015</v>
      </c>
      <c r="P2189" s="7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11">
        <f t="shared" si="207"/>
        <v>42068.209097222221</v>
      </c>
      <c r="T2189" s="11">
        <f t="shared" si="208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412</v>
      </c>
      <c r="P2190" s="7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11">
        <f t="shared" si="207"/>
        <v>42633.586122685185</v>
      </c>
      <c r="T2190" s="11">
        <f t="shared" si="208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503</v>
      </c>
      <c r="P2191" s="7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11">
        <f t="shared" si="207"/>
        <v>42467.788194444445</v>
      </c>
      <c r="T2191" s="11">
        <f t="shared" si="208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185</v>
      </c>
      <c r="P2192" s="7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11">
        <f t="shared" si="207"/>
        <v>42417.625046296293</v>
      </c>
      <c r="T2192" s="11">
        <f t="shared" si="208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120</v>
      </c>
      <c r="P2193" s="7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11">
        <f t="shared" si="207"/>
        <v>42768.833645833336</v>
      </c>
      <c r="T2193" s="11">
        <f t="shared" si="208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1081</v>
      </c>
      <c r="P2194" s="7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11">
        <f t="shared" si="207"/>
        <v>42691.8512037037</v>
      </c>
      <c r="T2194" s="11">
        <f t="shared" si="208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452</v>
      </c>
      <c r="P2195" s="7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11">
        <f t="shared" si="207"/>
        <v>42664.405925925923</v>
      </c>
      <c r="T2195" s="11">
        <f t="shared" si="208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537</v>
      </c>
      <c r="P2196" s="7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11">
        <f t="shared" si="207"/>
        <v>42425.757986111115</v>
      </c>
      <c r="T2196" s="11">
        <f t="shared" si="208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120</v>
      </c>
      <c r="P2197" s="7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11">
        <f t="shared" si="207"/>
        <v>42197.771990740745</v>
      </c>
      <c r="T2197" s="11">
        <f t="shared" si="208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114</v>
      </c>
      <c r="P2198" s="7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11">
        <f t="shared" si="207"/>
        <v>42675.487291666665</v>
      </c>
      <c r="T2198" s="11">
        <f t="shared" si="208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951</v>
      </c>
      <c r="P2199" s="7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11">
        <f t="shared" si="207"/>
        <v>42033.584016203706</v>
      </c>
      <c r="T2199" s="11">
        <f t="shared" si="208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133</v>
      </c>
      <c r="P2200" s="7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11">
        <f t="shared" si="207"/>
        <v>42292.513888888891</v>
      </c>
      <c r="T2200" s="11">
        <f t="shared" si="208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147</v>
      </c>
      <c r="P2201" s="7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11">
        <f t="shared" si="207"/>
        <v>42262.416643518518</v>
      </c>
      <c r="T2201" s="11">
        <f t="shared" si="208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542</v>
      </c>
      <c r="P2202" s="7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11">
        <f t="shared" si="207"/>
        <v>42163.625787037032</v>
      </c>
      <c r="T2202" s="11">
        <f t="shared" si="208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383</v>
      </c>
      <c r="P2203" s="7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11">
        <f t="shared" si="207"/>
        <v>41276.846817129634</v>
      </c>
      <c r="T2203" s="11">
        <f t="shared" si="208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704</v>
      </c>
      <c r="P2204" s="7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11">
        <f t="shared" si="207"/>
        <v>41184.849166666667</v>
      </c>
      <c r="T2204" s="11">
        <f t="shared" si="208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110</v>
      </c>
      <c r="P2205" s="7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11">
        <f t="shared" si="207"/>
        <v>42241.85974537037</v>
      </c>
      <c r="T2205" s="11">
        <f t="shared" si="208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133</v>
      </c>
      <c r="P2206" s="7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11">
        <f t="shared" si="207"/>
        <v>41312.311562499999</v>
      </c>
      <c r="T2206" s="11">
        <f t="shared" si="208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152</v>
      </c>
      <c r="P2207" s="7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11">
        <f t="shared" si="207"/>
        <v>41031.82163194444</v>
      </c>
      <c r="T2207" s="11">
        <f t="shared" si="208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103</v>
      </c>
      <c r="P2208" s="7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11">
        <f t="shared" si="207"/>
        <v>40997.257222222222</v>
      </c>
      <c r="T2208" s="11">
        <f t="shared" si="208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100</v>
      </c>
      <c r="P2209" s="7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11">
        <f t="shared" si="207"/>
        <v>41564.194131944445</v>
      </c>
      <c r="T2209" s="11">
        <f t="shared" si="208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102</v>
      </c>
      <c r="P2210" s="7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11">
        <f t="shared" si="207"/>
        <v>40946.882245370369</v>
      </c>
      <c r="T2210" s="11">
        <f t="shared" si="208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151</v>
      </c>
      <c r="P2211" s="7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11">
        <f t="shared" si="207"/>
        <v>41732.479675925926</v>
      </c>
      <c r="T2211" s="11">
        <f t="shared" si="208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111</v>
      </c>
      <c r="P2212" s="7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11">
        <f t="shared" si="207"/>
        <v>40956.066087962965</v>
      </c>
      <c r="T2212" s="11">
        <f t="shared" si="208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196</v>
      </c>
      <c r="P2213" s="7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11">
        <f t="shared" si="207"/>
        <v>41716.785011574073</v>
      </c>
      <c r="T2213" s="11">
        <f t="shared" si="208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114</v>
      </c>
      <c r="P2214" s="7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11">
        <f t="shared" si="207"/>
        <v>41548.747418981482</v>
      </c>
      <c r="T2214" s="11">
        <f t="shared" si="208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200</v>
      </c>
      <c r="P2215" s="7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11">
        <f t="shared" si="207"/>
        <v>42109.826145833329</v>
      </c>
      <c r="T2215" s="11">
        <f t="shared" si="208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293</v>
      </c>
      <c r="P2216" s="7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11">
        <f t="shared" si="207"/>
        <v>41646.792222222226</v>
      </c>
      <c r="T2216" s="11">
        <f t="shared" si="208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156</v>
      </c>
      <c r="P2217" s="7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11">
        <f t="shared" si="207"/>
        <v>40958.717268518521</v>
      </c>
      <c r="T2217" s="11">
        <f t="shared" si="208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106</v>
      </c>
      <c r="P2218" s="7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11">
        <f t="shared" si="207"/>
        <v>42194.751678240747</v>
      </c>
      <c r="T2218" s="11">
        <f t="shared" si="208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101</v>
      </c>
      <c r="P2219" s="7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11">
        <f t="shared" si="207"/>
        <v>42299.776770833334</v>
      </c>
      <c r="T2219" s="11">
        <f t="shared" si="208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123</v>
      </c>
      <c r="P2220" s="7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11">
        <f t="shared" si="207"/>
        <v>41127.812303240738</v>
      </c>
      <c r="T2220" s="11">
        <f t="shared" si="208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102</v>
      </c>
      <c r="P2221" s="7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11">
        <f t="shared" si="207"/>
        <v>42205.718888888892</v>
      </c>
      <c r="T2221" s="11">
        <f t="shared" si="208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101</v>
      </c>
      <c r="P2222" s="7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11">
        <f t="shared" si="207"/>
        <v>41452.060601851852</v>
      </c>
      <c r="T2222" s="11">
        <f t="shared" si="208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108</v>
      </c>
      <c r="P2223" s="7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11">
        <f t="shared" si="207"/>
        <v>42452.666770833333</v>
      </c>
      <c r="T2223" s="11">
        <f t="shared" si="208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163</v>
      </c>
      <c r="P2224" s="7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11">
        <f t="shared" si="207"/>
        <v>40906.787581018521</v>
      </c>
      <c r="T2224" s="11">
        <f t="shared" si="208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106</v>
      </c>
      <c r="P2225" s="7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11">
        <f t="shared" si="207"/>
        <v>42152.640833333338</v>
      </c>
      <c r="T2225" s="11">
        <f t="shared" si="208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243</v>
      </c>
      <c r="P2226" s="7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11">
        <f t="shared" si="207"/>
        <v>42644.667534722219</v>
      </c>
      <c r="T2226" s="11">
        <f t="shared" si="208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945</v>
      </c>
      <c r="P2227" s="7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11">
        <f t="shared" si="207"/>
        <v>41873.79184027778</v>
      </c>
      <c r="T2227" s="11">
        <f t="shared" si="208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108</v>
      </c>
      <c r="P2228" s="7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11">
        <f t="shared" si="207"/>
        <v>42381.79886574074</v>
      </c>
      <c r="T2228" s="11">
        <f t="shared" si="208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157</v>
      </c>
      <c r="P2229" s="7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11">
        <f t="shared" si="207"/>
        <v>41561.807349537034</v>
      </c>
      <c r="T2229" s="11">
        <f t="shared" si="208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1174</v>
      </c>
      <c r="P2230" s="7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11">
        <f t="shared" si="207"/>
        <v>42202.278194444443</v>
      </c>
      <c r="T2230" s="11">
        <f t="shared" si="208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171</v>
      </c>
      <c r="P2231" s="7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11">
        <f t="shared" si="207"/>
        <v>41484.664247685185</v>
      </c>
      <c r="T2231" s="11">
        <f t="shared" si="208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126</v>
      </c>
      <c r="P2232" s="7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11">
        <f t="shared" si="207"/>
        <v>41724.881099537037</v>
      </c>
      <c r="T2232" s="11">
        <f t="shared" si="208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1212</v>
      </c>
      <c r="P2233" s="7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11">
        <f t="shared" si="207"/>
        <v>41423.910891203705</v>
      </c>
      <c r="T2233" s="11">
        <f t="shared" si="208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496</v>
      </c>
      <c r="P2234" s="7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11">
        <f t="shared" si="207"/>
        <v>41806.794074074074</v>
      </c>
      <c r="T2234" s="11">
        <f t="shared" si="208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332</v>
      </c>
      <c r="P2235" s="7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11">
        <f t="shared" si="207"/>
        <v>42331.378923611104</v>
      </c>
      <c r="T2235" s="11">
        <f t="shared" si="208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1165</v>
      </c>
      <c r="P2236" s="7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11">
        <f t="shared" si="207"/>
        <v>42710.824618055558</v>
      </c>
      <c r="T2236" s="11">
        <f t="shared" si="208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153</v>
      </c>
      <c r="P2237" s="7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11">
        <f t="shared" si="207"/>
        <v>42062.022118055553</v>
      </c>
      <c r="T2237" s="11">
        <f t="shared" si="208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537</v>
      </c>
      <c r="P2238" s="7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11">
        <f t="shared" si="207"/>
        <v>42371.617164351846</v>
      </c>
      <c r="T2238" s="11">
        <f t="shared" si="208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353</v>
      </c>
      <c r="P2239" s="7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11">
        <f t="shared" si="207"/>
        <v>41915.003275462965</v>
      </c>
      <c r="T2239" s="11">
        <f t="shared" si="208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137</v>
      </c>
      <c r="P2240" s="7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11">
        <f t="shared" si="207"/>
        <v>42774.621712962966</v>
      </c>
      <c r="T2240" s="11">
        <f t="shared" si="208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128</v>
      </c>
      <c r="P2241" s="7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11">
        <f t="shared" si="207"/>
        <v>41572.958495370374</v>
      </c>
      <c r="T2241" s="11">
        <f t="shared" si="208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271</v>
      </c>
      <c r="P2242" s="7">
        <f t="shared" ref="P2242:P2305" si="210">($E2242/$L2242)</f>
        <v>140.97916666666666</v>
      </c>
      <c r="Q2242" t="str">
        <f t="shared" ref="Q2242:Q2305" si="211">(LEFT($N2242,SEARCH("/",$N2242,1)-1))</f>
        <v>games</v>
      </c>
      <c r="R2242" t="str">
        <f t="shared" ref="R2242:R2305" si="212">RIGHT($N2242,LEN($N2242)-SEARCH("/",$N2242))</f>
        <v>tabletop games</v>
      </c>
      <c r="S2242" s="11">
        <f t="shared" ref="S2242:S2305" si="213">((($J2242/60)/60)/24)+DATE(1970,1,1)</f>
        <v>42452.825740740736</v>
      </c>
      <c r="T2242" s="11">
        <f t="shared" ref="T2242:T2305" si="214">((($I2242/60)/60)/24)+DATE(1970,1,1)</f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5">ROUND(((E2243/D2243)*100),0)</f>
        <v>806</v>
      </c>
      <c r="P2243" s="7">
        <f t="shared" si="210"/>
        <v>49.472392638036808</v>
      </c>
      <c r="Q2243" t="str">
        <f t="shared" si="211"/>
        <v>games</v>
      </c>
      <c r="R2243" t="str">
        <f t="shared" si="212"/>
        <v>tabletop games</v>
      </c>
      <c r="S2243" s="11">
        <f t="shared" si="213"/>
        <v>42766.827546296292</v>
      </c>
      <c r="T2243" s="11">
        <f t="shared" si="214"/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5"/>
        <v>1360</v>
      </c>
      <c r="P2244" s="7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11">
        <f t="shared" si="213"/>
        <v>41569.575613425928</v>
      </c>
      <c r="T2244" s="11">
        <f t="shared" si="214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5"/>
        <v>930250</v>
      </c>
      <c r="P2245" s="7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11">
        <f t="shared" si="213"/>
        <v>42800.751041666663</v>
      </c>
      <c r="T2245" s="11">
        <f t="shared" si="214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377</v>
      </c>
      <c r="P2246" s="7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11">
        <f t="shared" si="213"/>
        <v>42647.818819444445</v>
      </c>
      <c r="T2246" s="11">
        <f t="shared" si="214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2647</v>
      </c>
      <c r="P2247" s="7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11">
        <f t="shared" si="213"/>
        <v>41660.708530092597</v>
      </c>
      <c r="T2247" s="11">
        <f t="shared" si="214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100</v>
      </c>
      <c r="P2248" s="7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11">
        <f t="shared" si="213"/>
        <v>42221.79178240741</v>
      </c>
      <c r="T2248" s="11">
        <f t="shared" si="214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104</v>
      </c>
      <c r="P2249" s="7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11">
        <f t="shared" si="213"/>
        <v>42200.666261574079</v>
      </c>
      <c r="T2249" s="11">
        <f t="shared" si="214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107</v>
      </c>
      <c r="P2250" s="7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11">
        <f t="shared" si="213"/>
        <v>42688.875902777778</v>
      </c>
      <c r="T2250" s="11">
        <f t="shared" si="214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169</v>
      </c>
      <c r="P2251" s="7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11">
        <f t="shared" si="213"/>
        <v>41336.703298611108</v>
      </c>
      <c r="T2251" s="11">
        <f t="shared" si="214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975</v>
      </c>
      <c r="P2252" s="7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11">
        <f t="shared" si="213"/>
        <v>42677.005474537036</v>
      </c>
      <c r="T2252" s="11">
        <f t="shared" si="214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134</v>
      </c>
      <c r="P2253" s="7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11">
        <f t="shared" si="213"/>
        <v>41846.34579861111</v>
      </c>
      <c r="T2253" s="11">
        <f t="shared" si="214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272</v>
      </c>
      <c r="P2254" s="7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11">
        <f t="shared" si="213"/>
        <v>42573.327986111108</v>
      </c>
      <c r="T2254" s="11">
        <f t="shared" si="214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113</v>
      </c>
      <c r="P2255" s="7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11">
        <f t="shared" si="213"/>
        <v>42296.631331018521</v>
      </c>
      <c r="T2255" s="11">
        <f t="shared" si="214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460</v>
      </c>
      <c r="P2256" s="7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11">
        <f t="shared" si="213"/>
        <v>42752.647777777776</v>
      </c>
      <c r="T2256" s="11">
        <f t="shared" si="214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287</v>
      </c>
      <c r="P2257" s="7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11">
        <f t="shared" si="213"/>
        <v>42467.951979166668</v>
      </c>
      <c r="T2257" s="11">
        <f t="shared" si="214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223</v>
      </c>
      <c r="P2258" s="7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11">
        <f t="shared" si="213"/>
        <v>42682.451921296291</v>
      </c>
      <c r="T2258" s="11">
        <f t="shared" si="214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636</v>
      </c>
      <c r="P2259" s="7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11">
        <f t="shared" si="213"/>
        <v>42505.936678240745</v>
      </c>
      <c r="T2259" s="11">
        <f t="shared" si="214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147</v>
      </c>
      <c r="P2260" s="7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11">
        <f t="shared" si="213"/>
        <v>42136.75100694444</v>
      </c>
      <c r="T2260" s="11">
        <f t="shared" si="214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1867</v>
      </c>
      <c r="P2261" s="7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11">
        <f t="shared" si="213"/>
        <v>42702.804814814815</v>
      </c>
      <c r="T2261" s="11">
        <f t="shared" si="214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327</v>
      </c>
      <c r="P2262" s="7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11">
        <f t="shared" si="213"/>
        <v>41695.016782407409</v>
      </c>
      <c r="T2262" s="11">
        <f t="shared" si="214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780</v>
      </c>
      <c r="P2263" s="7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11">
        <f t="shared" si="213"/>
        <v>42759.724768518514</v>
      </c>
      <c r="T2263" s="11">
        <f t="shared" si="214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154</v>
      </c>
      <c r="P2264" s="7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11">
        <f t="shared" si="213"/>
        <v>41926.585162037038</v>
      </c>
      <c r="T2264" s="11">
        <f t="shared" si="214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116</v>
      </c>
      <c r="P2265" s="7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11">
        <f t="shared" si="213"/>
        <v>42014.832326388889</v>
      </c>
      <c r="T2265" s="11">
        <f t="shared" si="214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180</v>
      </c>
      <c r="P2266" s="7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11">
        <f t="shared" si="213"/>
        <v>42496.582337962958</v>
      </c>
      <c r="T2266" s="11">
        <f t="shared" si="214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299</v>
      </c>
      <c r="P2267" s="7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11">
        <f t="shared" si="213"/>
        <v>42689.853090277778</v>
      </c>
      <c r="T2267" s="11">
        <f t="shared" si="214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320</v>
      </c>
      <c r="P2268" s="7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11">
        <f t="shared" si="213"/>
        <v>42469.874907407408</v>
      </c>
      <c r="T2268" s="11">
        <f t="shared" si="214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381</v>
      </c>
      <c r="P2269" s="7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11">
        <f t="shared" si="213"/>
        <v>41968.829826388886</v>
      </c>
      <c r="T2269" s="11">
        <f t="shared" si="214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103</v>
      </c>
      <c r="P2270" s="7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11">
        <f t="shared" si="213"/>
        <v>42776.082349537035</v>
      </c>
      <c r="T2270" s="11">
        <f t="shared" si="214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1802</v>
      </c>
      <c r="P2271" s="7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11">
        <f t="shared" si="213"/>
        <v>42776.704432870371</v>
      </c>
      <c r="T2271" s="11">
        <f t="shared" si="214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720</v>
      </c>
      <c r="P2272" s="7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11">
        <f t="shared" si="213"/>
        <v>42725.869363425925</v>
      </c>
      <c r="T2272" s="11">
        <f t="shared" si="214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283</v>
      </c>
      <c r="P2273" s="7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11">
        <f t="shared" si="213"/>
        <v>42684.000046296293</v>
      </c>
      <c r="T2273" s="11">
        <f t="shared" si="214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1357</v>
      </c>
      <c r="P2274" s="7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11">
        <f t="shared" si="213"/>
        <v>42315.699490740735</v>
      </c>
      <c r="T2274" s="11">
        <f t="shared" si="214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220</v>
      </c>
      <c r="P2275" s="7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11">
        <f t="shared" si="213"/>
        <v>42781.549097222218</v>
      </c>
      <c r="T2275" s="11">
        <f t="shared" si="214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120</v>
      </c>
      <c r="P2276" s="7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11">
        <f t="shared" si="213"/>
        <v>41663.500659722224</v>
      </c>
      <c r="T2276" s="11">
        <f t="shared" si="214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408</v>
      </c>
      <c r="P2277" s="7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11">
        <f t="shared" si="213"/>
        <v>41965.616655092599</v>
      </c>
      <c r="T2277" s="11">
        <f t="shared" si="214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106</v>
      </c>
      <c r="P2278" s="7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11">
        <f t="shared" si="213"/>
        <v>41614.651493055557</v>
      </c>
      <c r="T2278" s="11">
        <f t="shared" si="214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141</v>
      </c>
      <c r="P2279" s="7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11">
        <f t="shared" si="213"/>
        <v>40936.678506944445</v>
      </c>
      <c r="T2279" s="11">
        <f t="shared" si="214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271</v>
      </c>
      <c r="P2280" s="7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11">
        <f t="shared" si="213"/>
        <v>42338.709108796291</v>
      </c>
      <c r="T2280" s="11">
        <f t="shared" si="214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154</v>
      </c>
      <c r="P2281" s="7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11">
        <f t="shared" si="213"/>
        <v>42020.806701388887</v>
      </c>
      <c r="T2281" s="11">
        <f t="shared" si="214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404</v>
      </c>
      <c r="P2282" s="7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11">
        <f t="shared" si="213"/>
        <v>42234.624895833331</v>
      </c>
      <c r="T2282" s="11">
        <f t="shared" si="214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185</v>
      </c>
      <c r="P2283" s="7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11">
        <f t="shared" si="213"/>
        <v>40687.285844907405</v>
      </c>
      <c r="T2283" s="11">
        <f t="shared" si="214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185</v>
      </c>
      <c r="P2284" s="7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11">
        <f t="shared" si="213"/>
        <v>42323.17460648148</v>
      </c>
      <c r="T2284" s="11">
        <f t="shared" si="214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101</v>
      </c>
      <c r="P2285" s="7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11">
        <f t="shared" si="213"/>
        <v>40978.125046296293</v>
      </c>
      <c r="T2285" s="11">
        <f t="shared" si="214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106</v>
      </c>
      <c r="P2286" s="7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11">
        <f t="shared" si="213"/>
        <v>40585.796817129631</v>
      </c>
      <c r="T2286" s="11">
        <f t="shared" si="214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121</v>
      </c>
      <c r="P2287" s="7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11">
        <f t="shared" si="213"/>
        <v>41059.185682870368</v>
      </c>
      <c r="T2287" s="11">
        <f t="shared" si="214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100</v>
      </c>
      <c r="P2288" s="7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11">
        <f t="shared" si="213"/>
        <v>41494.963587962964</v>
      </c>
      <c r="T2288" s="11">
        <f t="shared" si="214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120</v>
      </c>
      <c r="P2289" s="7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11">
        <f t="shared" si="213"/>
        <v>41792.667361111111</v>
      </c>
      <c r="T2289" s="11">
        <f t="shared" si="214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100</v>
      </c>
      <c r="P2290" s="7">
        <f t="shared" si="210"/>
        <v>40.04</v>
      </c>
      <c r="Q2290" t="str">
        <f t="shared" si="211"/>
        <v>music</v>
      </c>
      <c r="R2290" t="str">
        <f t="shared" si="212"/>
        <v>rock</v>
      </c>
      <c r="S2290" s="11">
        <f t="shared" si="213"/>
        <v>41067.827418981484</v>
      </c>
      <c r="T2290" s="11">
        <f t="shared" si="214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107</v>
      </c>
      <c r="P2291" s="7">
        <f t="shared" si="210"/>
        <v>64.44</v>
      </c>
      <c r="Q2291" t="str">
        <f t="shared" si="211"/>
        <v>music</v>
      </c>
      <c r="R2291" t="str">
        <f t="shared" si="212"/>
        <v>rock</v>
      </c>
      <c r="S2291" s="11">
        <f t="shared" si="213"/>
        <v>41571.998379629629</v>
      </c>
      <c r="T2291" s="11">
        <f t="shared" si="214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104</v>
      </c>
      <c r="P2292" s="7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11">
        <f t="shared" si="213"/>
        <v>40070.253819444442</v>
      </c>
      <c r="T2292" s="11">
        <f t="shared" si="214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173</v>
      </c>
      <c r="P2293" s="7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11">
        <f t="shared" si="213"/>
        <v>40987.977060185185</v>
      </c>
      <c r="T2293" s="11">
        <f t="shared" si="214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107</v>
      </c>
      <c r="P2294" s="7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11">
        <f t="shared" si="213"/>
        <v>40987.697638888887</v>
      </c>
      <c r="T2294" s="11">
        <f t="shared" si="214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108</v>
      </c>
      <c r="P2295" s="7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11">
        <f t="shared" si="213"/>
        <v>41151.708321759259</v>
      </c>
      <c r="T2295" s="11">
        <f t="shared" si="214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146</v>
      </c>
      <c r="P2296" s="7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11">
        <f t="shared" si="213"/>
        <v>41264.72314814815</v>
      </c>
      <c r="T2296" s="11">
        <f t="shared" si="214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125</v>
      </c>
      <c r="P2297" s="7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11">
        <f t="shared" si="213"/>
        <v>41270.954351851848</v>
      </c>
      <c r="T2297" s="11">
        <f t="shared" si="214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149</v>
      </c>
      <c r="P2298" s="7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11">
        <f t="shared" si="213"/>
        <v>40927.731782407405</v>
      </c>
      <c r="T2298" s="11">
        <f t="shared" si="214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101</v>
      </c>
      <c r="P2299" s="7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11">
        <f t="shared" si="213"/>
        <v>40948.042233796295</v>
      </c>
      <c r="T2299" s="11">
        <f t="shared" si="214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105</v>
      </c>
      <c r="P2300" s="7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11">
        <f t="shared" si="213"/>
        <v>41694.84065972222</v>
      </c>
      <c r="T2300" s="11">
        <f t="shared" si="214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350</v>
      </c>
      <c r="P2301" s="7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11">
        <f t="shared" si="213"/>
        <v>40565.032511574071</v>
      </c>
      <c r="T2301" s="11">
        <f t="shared" si="214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101</v>
      </c>
      <c r="P2302" s="7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11">
        <f t="shared" si="213"/>
        <v>41074.727037037039</v>
      </c>
      <c r="T2302" s="11">
        <f t="shared" si="214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134</v>
      </c>
      <c r="P2303" s="7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11">
        <f t="shared" si="213"/>
        <v>41416.146944444445</v>
      </c>
      <c r="T2303" s="11">
        <f t="shared" si="214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171</v>
      </c>
      <c r="P2304" s="7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11">
        <f t="shared" si="213"/>
        <v>41605.868449074071</v>
      </c>
      <c r="T2304" s="11">
        <f t="shared" si="214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109</v>
      </c>
      <c r="P2305" s="7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11">
        <f t="shared" si="213"/>
        <v>40850.111064814817</v>
      </c>
      <c r="T2305" s="11">
        <f t="shared" si="214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101</v>
      </c>
      <c r="P2306" s="7">
        <f t="shared" ref="P2306:P2369" si="216">($E2306/$L2306)</f>
        <v>53.469203539823013</v>
      </c>
      <c r="Q2306" t="str">
        <f t="shared" ref="Q2306:Q2369" si="217">(LEFT($N2306,SEARCH("/",$N2306,1)-1))</f>
        <v>music</v>
      </c>
      <c r="R2306" t="str">
        <f t="shared" ref="R2306:R2369" si="218">RIGHT($N2306,LEN($N2306)-SEARCH("/",$N2306))</f>
        <v>indie rock</v>
      </c>
      <c r="S2306" s="11">
        <f t="shared" ref="S2306:S2369" si="219">((($J2306/60)/60)/24)+DATE(1970,1,1)</f>
        <v>40502.815868055557</v>
      </c>
      <c r="T2306" s="11">
        <f t="shared" ref="T2306:T2369" si="220">((($I2306/60)/60)/24)+DATE(1970,1,1)</f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21">ROUND(((E2307/D2307)*100),0)</f>
        <v>101</v>
      </c>
      <c r="P2307" s="7">
        <f t="shared" si="216"/>
        <v>109.10778443113773</v>
      </c>
      <c r="Q2307" t="str">
        <f t="shared" si="217"/>
        <v>music</v>
      </c>
      <c r="R2307" t="str">
        <f t="shared" si="218"/>
        <v>indie rock</v>
      </c>
      <c r="S2307" s="11">
        <f t="shared" si="219"/>
        <v>41834.695277777777</v>
      </c>
      <c r="T2307" s="11">
        <f t="shared" si="220"/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21"/>
        <v>107</v>
      </c>
      <c r="P2308" s="7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11">
        <f t="shared" si="219"/>
        <v>40948.16815972222</v>
      </c>
      <c r="T2308" s="11">
        <f t="shared" si="220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1"/>
        <v>107</v>
      </c>
      <c r="P2309" s="7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11">
        <f t="shared" si="219"/>
        <v>41004.802465277775</v>
      </c>
      <c r="T2309" s="11">
        <f t="shared" si="220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101</v>
      </c>
      <c r="P2310" s="7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11">
        <f t="shared" si="219"/>
        <v>41851.962916666671</v>
      </c>
      <c r="T2310" s="11">
        <f t="shared" si="220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107</v>
      </c>
      <c r="P2311" s="7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11">
        <f t="shared" si="219"/>
        <v>41307.987696759257</v>
      </c>
      <c r="T2311" s="11">
        <f t="shared" si="220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429</v>
      </c>
      <c r="P2312" s="7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11">
        <f t="shared" si="219"/>
        <v>41324.79415509259</v>
      </c>
      <c r="T2312" s="11">
        <f t="shared" si="220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104</v>
      </c>
      <c r="P2313" s="7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11">
        <f t="shared" si="219"/>
        <v>41736.004502314812</v>
      </c>
      <c r="T2313" s="11">
        <f t="shared" si="220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108</v>
      </c>
      <c r="P2314" s="7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11">
        <f t="shared" si="219"/>
        <v>41716.632847222223</v>
      </c>
      <c r="T2314" s="11">
        <f t="shared" si="220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176</v>
      </c>
      <c r="P2315" s="7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11">
        <f t="shared" si="219"/>
        <v>41002.958634259259</v>
      </c>
      <c r="T2315" s="11">
        <f t="shared" si="220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157</v>
      </c>
      <c r="P2316" s="7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11">
        <f t="shared" si="219"/>
        <v>41037.551585648151</v>
      </c>
      <c r="T2316" s="11">
        <f t="shared" si="220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103</v>
      </c>
      <c r="P2317" s="7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11">
        <f t="shared" si="219"/>
        <v>41004.72619212963</v>
      </c>
      <c r="T2317" s="11">
        <f t="shared" si="220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104</v>
      </c>
      <c r="P2318" s="7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11">
        <f t="shared" si="219"/>
        <v>40079.725115740745</v>
      </c>
      <c r="T2318" s="11">
        <f t="shared" si="220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104</v>
      </c>
      <c r="P2319" s="7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11">
        <f t="shared" si="219"/>
        <v>40192.542233796295</v>
      </c>
      <c r="T2319" s="11">
        <f t="shared" si="220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121</v>
      </c>
      <c r="P2320" s="7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11">
        <f t="shared" si="219"/>
        <v>40050.643680555557</v>
      </c>
      <c r="T2320" s="11">
        <f t="shared" si="220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108</v>
      </c>
      <c r="P2321" s="7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11">
        <f t="shared" si="219"/>
        <v>41593.082002314812</v>
      </c>
      <c r="T2321" s="11">
        <f t="shared" si="220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109</v>
      </c>
      <c r="P2322" s="7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11">
        <f t="shared" si="219"/>
        <v>41696.817129629628</v>
      </c>
      <c r="T2322" s="11">
        <f t="shared" si="220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39</v>
      </c>
      <c r="P2323" s="7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11">
        <f t="shared" si="219"/>
        <v>42799.260428240741</v>
      </c>
      <c r="T2323" s="11">
        <f t="shared" si="220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</v>
      </c>
      <c r="P2324" s="7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11">
        <f t="shared" si="219"/>
        <v>42804.895474537043</v>
      </c>
      <c r="T2324" s="11">
        <f t="shared" si="220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48</v>
      </c>
      <c r="P2325" s="7">
        <f t="shared" si="216"/>
        <v>30</v>
      </c>
      <c r="Q2325" t="str">
        <f t="shared" si="217"/>
        <v>food</v>
      </c>
      <c r="R2325" t="str">
        <f t="shared" si="218"/>
        <v>small batch</v>
      </c>
      <c r="S2325" s="11">
        <f t="shared" si="219"/>
        <v>42807.755173611105</v>
      </c>
      <c r="T2325" s="11">
        <f t="shared" si="220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21</v>
      </c>
      <c r="P2326" s="7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11">
        <f t="shared" si="219"/>
        <v>42790.885243055556</v>
      </c>
      <c r="T2326" s="11">
        <f t="shared" si="220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8</v>
      </c>
      <c r="P2327" s="7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11">
        <f t="shared" si="219"/>
        <v>42794.022349537037</v>
      </c>
      <c r="T2327" s="11">
        <f t="shared" si="220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1</v>
      </c>
      <c r="P2328" s="7">
        <f t="shared" si="216"/>
        <v>108</v>
      </c>
      <c r="Q2328" t="str">
        <f t="shared" si="217"/>
        <v>food</v>
      </c>
      <c r="R2328" t="str">
        <f t="shared" si="218"/>
        <v>small batch</v>
      </c>
      <c r="S2328" s="11">
        <f t="shared" si="219"/>
        <v>42804.034120370372</v>
      </c>
      <c r="T2328" s="11">
        <f t="shared" si="220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526</v>
      </c>
      <c r="P2329" s="7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11">
        <f t="shared" si="219"/>
        <v>41842.917129629634</v>
      </c>
      <c r="T2329" s="11">
        <f t="shared" si="220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254</v>
      </c>
      <c r="P2330" s="7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11">
        <f t="shared" si="219"/>
        <v>42139.781678240746</v>
      </c>
      <c r="T2330" s="11">
        <f t="shared" si="220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106</v>
      </c>
      <c r="P2331" s="7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11">
        <f t="shared" si="219"/>
        <v>41807.624374999999</v>
      </c>
      <c r="T2331" s="11">
        <f t="shared" si="220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102</v>
      </c>
      <c r="P2332" s="7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11">
        <f t="shared" si="219"/>
        <v>42332.89980324074</v>
      </c>
      <c r="T2332" s="11">
        <f t="shared" si="220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144</v>
      </c>
      <c r="P2333" s="7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11">
        <f t="shared" si="219"/>
        <v>41839.005671296298</v>
      </c>
      <c r="T2333" s="11">
        <f t="shared" si="220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106</v>
      </c>
      <c r="P2334" s="7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11">
        <f t="shared" si="219"/>
        <v>42011.628136574072</v>
      </c>
      <c r="T2334" s="11">
        <f t="shared" si="220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212</v>
      </c>
      <c r="P2335" s="7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11">
        <f t="shared" si="219"/>
        <v>41767.650347222225</v>
      </c>
      <c r="T2335" s="11">
        <f t="shared" si="220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102</v>
      </c>
      <c r="P2336" s="7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11">
        <f t="shared" si="219"/>
        <v>41918.670115740737</v>
      </c>
      <c r="T2336" s="11">
        <f t="shared" si="220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102</v>
      </c>
      <c r="P2337" s="7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11">
        <f t="shared" si="219"/>
        <v>41771.572256944448</v>
      </c>
      <c r="T2337" s="11">
        <f t="shared" si="220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521</v>
      </c>
      <c r="P2338" s="7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11">
        <f t="shared" si="219"/>
        <v>41666.924710648149</v>
      </c>
      <c r="T2338" s="11">
        <f t="shared" si="220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111</v>
      </c>
      <c r="P2339" s="7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11">
        <f t="shared" si="219"/>
        <v>41786.640543981484</v>
      </c>
      <c r="T2339" s="11">
        <f t="shared" si="220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101</v>
      </c>
      <c r="P2340" s="7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11">
        <f t="shared" si="219"/>
        <v>41789.896805555552</v>
      </c>
      <c r="T2340" s="11">
        <f t="shared" si="220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294</v>
      </c>
      <c r="P2341" s="7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11">
        <f t="shared" si="219"/>
        <v>42692.79987268518</v>
      </c>
      <c r="T2341" s="11">
        <f t="shared" si="220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106</v>
      </c>
      <c r="P2342" s="7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11">
        <f t="shared" si="219"/>
        <v>42643.642800925925</v>
      </c>
      <c r="T2342" s="11">
        <f t="shared" si="220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7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11">
        <f t="shared" si="219"/>
        <v>42167.813703703709</v>
      </c>
      <c r="T2343" s="11">
        <f t="shared" si="220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7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11">
        <f t="shared" si="219"/>
        <v>41897.702199074076</v>
      </c>
      <c r="T2344" s="11">
        <f t="shared" si="220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3</v>
      </c>
      <c r="P2345" s="7">
        <f t="shared" si="216"/>
        <v>300</v>
      </c>
      <c r="Q2345" t="str">
        <f t="shared" si="217"/>
        <v>technology</v>
      </c>
      <c r="R2345" t="str">
        <f t="shared" si="218"/>
        <v>web</v>
      </c>
      <c r="S2345" s="11">
        <f t="shared" si="219"/>
        <v>42327.825289351851</v>
      </c>
      <c r="T2345" s="11">
        <f t="shared" si="220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0</v>
      </c>
      <c r="P2346" s="7">
        <f t="shared" si="216"/>
        <v>1</v>
      </c>
      <c r="Q2346" t="str">
        <f t="shared" si="217"/>
        <v>technology</v>
      </c>
      <c r="R2346" t="str">
        <f t="shared" si="218"/>
        <v>web</v>
      </c>
      <c r="S2346" s="11">
        <f t="shared" si="219"/>
        <v>42515.727650462963</v>
      </c>
      <c r="T2346" s="11">
        <f t="shared" si="220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11">
        <f t="shared" si="219"/>
        <v>42060.001805555556</v>
      </c>
      <c r="T2347" s="11">
        <f t="shared" si="220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0</v>
      </c>
      <c r="P2348" s="7">
        <f t="shared" si="216"/>
        <v>13</v>
      </c>
      <c r="Q2348" t="str">
        <f t="shared" si="217"/>
        <v>technology</v>
      </c>
      <c r="R2348" t="str">
        <f t="shared" si="218"/>
        <v>web</v>
      </c>
      <c r="S2348" s="11">
        <f t="shared" si="219"/>
        <v>42615.79896990741</v>
      </c>
      <c r="T2348" s="11">
        <f t="shared" si="220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2</v>
      </c>
      <c r="P2349" s="7">
        <f t="shared" si="216"/>
        <v>15</v>
      </c>
      <c r="Q2349" t="str">
        <f t="shared" si="217"/>
        <v>technology</v>
      </c>
      <c r="R2349" t="str">
        <f t="shared" si="218"/>
        <v>web</v>
      </c>
      <c r="S2349" s="11">
        <f t="shared" si="219"/>
        <v>42577.607361111113</v>
      </c>
      <c r="T2349" s="11">
        <f t="shared" si="220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0</v>
      </c>
      <c r="P2350" s="7">
        <f t="shared" si="216"/>
        <v>54</v>
      </c>
      <c r="Q2350" t="str">
        <f t="shared" si="217"/>
        <v>technology</v>
      </c>
      <c r="R2350" t="str">
        <f t="shared" si="218"/>
        <v>web</v>
      </c>
      <c r="S2350" s="11">
        <f t="shared" si="219"/>
        <v>42360.932152777779</v>
      </c>
      <c r="T2350" s="11">
        <f t="shared" si="220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7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11">
        <f t="shared" si="219"/>
        <v>42198.775787037041</v>
      </c>
      <c r="T2351" s="11">
        <f t="shared" si="220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7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11">
        <f t="shared" si="219"/>
        <v>42708.842245370368</v>
      </c>
      <c r="T2352" s="11">
        <f t="shared" si="220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1</v>
      </c>
      <c r="P2353" s="7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11">
        <f t="shared" si="219"/>
        <v>42094.101145833338</v>
      </c>
      <c r="T2353" s="11">
        <f t="shared" si="220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7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11">
        <f t="shared" si="219"/>
        <v>42101.633703703701</v>
      </c>
      <c r="T2354" s="11">
        <f t="shared" si="220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7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11">
        <f t="shared" si="219"/>
        <v>42103.676180555558</v>
      </c>
      <c r="T2355" s="11">
        <f t="shared" si="220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0</v>
      </c>
      <c r="P2356" s="7">
        <f t="shared" si="216"/>
        <v>25</v>
      </c>
      <c r="Q2356" t="str">
        <f t="shared" si="217"/>
        <v>technology</v>
      </c>
      <c r="R2356" t="str">
        <f t="shared" si="218"/>
        <v>web</v>
      </c>
      <c r="S2356" s="11">
        <f t="shared" si="219"/>
        <v>41954.722916666666</v>
      </c>
      <c r="T2356" s="11">
        <f t="shared" si="220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1</v>
      </c>
      <c r="P2357" s="7">
        <f t="shared" si="216"/>
        <v>27.5</v>
      </c>
      <c r="Q2357" t="str">
        <f t="shared" si="217"/>
        <v>technology</v>
      </c>
      <c r="R2357" t="str">
        <f t="shared" si="218"/>
        <v>web</v>
      </c>
      <c r="S2357" s="11">
        <f t="shared" si="219"/>
        <v>42096.918240740735</v>
      </c>
      <c r="T2357" s="11">
        <f t="shared" si="220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7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11">
        <f t="shared" si="219"/>
        <v>42130.78361111111</v>
      </c>
      <c r="T2358" s="11">
        <f t="shared" si="220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7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11">
        <f t="shared" si="219"/>
        <v>42264.620115740734</v>
      </c>
      <c r="T2359" s="11">
        <f t="shared" si="220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7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11">
        <f t="shared" si="219"/>
        <v>41978.930972222224</v>
      </c>
      <c r="T2360" s="11">
        <f t="shared" si="220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15</v>
      </c>
      <c r="P2361" s="7">
        <f t="shared" si="216"/>
        <v>367</v>
      </c>
      <c r="Q2361" t="str">
        <f t="shared" si="217"/>
        <v>technology</v>
      </c>
      <c r="R2361" t="str">
        <f t="shared" si="218"/>
        <v>web</v>
      </c>
      <c r="S2361" s="11">
        <f t="shared" si="219"/>
        <v>42159.649583333332</v>
      </c>
      <c r="T2361" s="11">
        <f t="shared" si="220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0</v>
      </c>
      <c r="P2362" s="7">
        <f t="shared" si="216"/>
        <v>2</v>
      </c>
      <c r="Q2362" t="str">
        <f t="shared" si="217"/>
        <v>technology</v>
      </c>
      <c r="R2362" t="str">
        <f t="shared" si="218"/>
        <v>web</v>
      </c>
      <c r="S2362" s="11">
        <f t="shared" si="219"/>
        <v>42377.70694444445</v>
      </c>
      <c r="T2362" s="11">
        <f t="shared" si="220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7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11">
        <f t="shared" si="219"/>
        <v>42466.858888888892</v>
      </c>
      <c r="T2363" s="11">
        <f t="shared" si="220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29</v>
      </c>
      <c r="P2364" s="7">
        <f t="shared" si="216"/>
        <v>60</v>
      </c>
      <c r="Q2364" t="str">
        <f t="shared" si="217"/>
        <v>technology</v>
      </c>
      <c r="R2364" t="str">
        <f t="shared" si="218"/>
        <v>web</v>
      </c>
      <c r="S2364" s="11">
        <f t="shared" si="219"/>
        <v>41954.688310185185</v>
      </c>
      <c r="T2364" s="11">
        <f t="shared" si="220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7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11">
        <f t="shared" si="219"/>
        <v>42322.011574074073</v>
      </c>
      <c r="T2365" s="11">
        <f t="shared" si="220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7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11">
        <f t="shared" si="219"/>
        <v>42248.934675925921</v>
      </c>
      <c r="T2366" s="11">
        <f t="shared" si="220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11">
        <f t="shared" si="219"/>
        <v>42346.736400462964</v>
      </c>
      <c r="T2367" s="11">
        <f t="shared" si="220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11</v>
      </c>
      <c r="P2368" s="7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11">
        <f t="shared" si="219"/>
        <v>42268.531631944439</v>
      </c>
      <c r="T2368" s="11">
        <f t="shared" si="220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</v>
      </c>
      <c r="P2369" s="7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11">
        <f t="shared" si="219"/>
        <v>42425.970092592594</v>
      </c>
      <c r="T2369" s="11">
        <f t="shared" si="220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0</v>
      </c>
      <c r="P2370" s="7">
        <f t="shared" ref="P2370:P2433" si="222">($E2370/$L2370)</f>
        <v>50</v>
      </c>
      <c r="Q2370" t="str">
        <f t="shared" ref="Q2370:Q2433" si="223">(LEFT($N2370,SEARCH("/",$N2370,1)-1))</f>
        <v>technology</v>
      </c>
      <c r="R2370" t="str">
        <f t="shared" ref="R2370:R2433" si="224">RIGHT($N2370,LEN($N2370)-SEARCH("/",$N2370))</f>
        <v>web</v>
      </c>
      <c r="S2370" s="11">
        <f t="shared" ref="S2370:S2433" si="225">((($J2370/60)/60)/24)+DATE(1970,1,1)</f>
        <v>42063.721817129626</v>
      </c>
      <c r="T2370" s="11">
        <f t="shared" ref="T2370:T2433" si="226">((($I2370/60)/60)/24)+DATE(1970,1,1)</f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7">ROUND(((E2371/D2371)*100),0)</f>
        <v>0</v>
      </c>
      <c r="P2371" s="7" t="e">
        <f t="shared" si="222"/>
        <v>#DIV/0!</v>
      </c>
      <c r="Q2371" t="str">
        <f t="shared" si="223"/>
        <v>technology</v>
      </c>
      <c r="R2371" t="str">
        <f t="shared" si="224"/>
        <v>web</v>
      </c>
      <c r="S2371" s="11">
        <f t="shared" si="225"/>
        <v>42380.812627314815</v>
      </c>
      <c r="T2371" s="11">
        <f t="shared" si="226"/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7"/>
        <v>0</v>
      </c>
      <c r="P2372" s="7">
        <f t="shared" si="222"/>
        <v>20.5</v>
      </c>
      <c r="Q2372" t="str">
        <f t="shared" si="223"/>
        <v>technology</v>
      </c>
      <c r="R2372" t="str">
        <f t="shared" si="224"/>
        <v>web</v>
      </c>
      <c r="S2372" s="11">
        <f t="shared" si="225"/>
        <v>41961.18913194444</v>
      </c>
      <c r="T2372" s="11">
        <f t="shared" si="226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7"/>
        <v>0</v>
      </c>
      <c r="P2373" s="7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11">
        <f t="shared" si="225"/>
        <v>42150.777731481481</v>
      </c>
      <c r="T2373" s="11">
        <f t="shared" si="226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</v>
      </c>
      <c r="P2374" s="7">
        <f t="shared" si="222"/>
        <v>30</v>
      </c>
      <c r="Q2374" t="str">
        <f t="shared" si="223"/>
        <v>technology</v>
      </c>
      <c r="R2374" t="str">
        <f t="shared" si="224"/>
        <v>web</v>
      </c>
      <c r="S2374" s="11">
        <f t="shared" si="225"/>
        <v>42088.069108796291</v>
      </c>
      <c r="T2374" s="11">
        <f t="shared" si="226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0</v>
      </c>
      <c r="P2375" s="7">
        <f t="shared" si="222"/>
        <v>50</v>
      </c>
      <c r="Q2375" t="str">
        <f t="shared" si="223"/>
        <v>technology</v>
      </c>
      <c r="R2375" t="str">
        <f t="shared" si="224"/>
        <v>web</v>
      </c>
      <c r="S2375" s="11">
        <f t="shared" si="225"/>
        <v>42215.662314814821</v>
      </c>
      <c r="T2375" s="11">
        <f t="shared" si="226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0</v>
      </c>
      <c r="P2376" s="7">
        <f t="shared" si="222"/>
        <v>10</v>
      </c>
      <c r="Q2376" t="str">
        <f t="shared" si="223"/>
        <v>technology</v>
      </c>
      <c r="R2376" t="str">
        <f t="shared" si="224"/>
        <v>web</v>
      </c>
      <c r="S2376" s="11">
        <f t="shared" si="225"/>
        <v>42017.843287037031</v>
      </c>
      <c r="T2376" s="11">
        <f t="shared" si="226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11">
        <f t="shared" si="225"/>
        <v>42592.836076388892</v>
      </c>
      <c r="T2377" s="11">
        <f t="shared" si="226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11</v>
      </c>
      <c r="P2378" s="7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11">
        <f t="shared" si="225"/>
        <v>42318.925532407404</v>
      </c>
      <c r="T2378" s="11">
        <f t="shared" si="226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7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11">
        <f t="shared" si="225"/>
        <v>42669.870173611111</v>
      </c>
      <c r="T2379" s="11">
        <f t="shared" si="226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7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11">
        <f t="shared" si="225"/>
        <v>42213.013078703705</v>
      </c>
      <c r="T2380" s="11">
        <f t="shared" si="226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7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11">
        <f t="shared" si="225"/>
        <v>42237.016388888893</v>
      </c>
      <c r="T2381" s="11">
        <f t="shared" si="226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0</v>
      </c>
      <c r="P2382" s="7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11">
        <f t="shared" si="225"/>
        <v>42248.793310185181</v>
      </c>
      <c r="T2382" s="11">
        <f t="shared" si="226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2</v>
      </c>
      <c r="P2383" s="7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11">
        <f t="shared" si="225"/>
        <v>42074.935740740737</v>
      </c>
      <c r="T2383" s="11">
        <f t="shared" si="226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3</v>
      </c>
      <c r="P2384" s="7">
        <f t="shared" si="222"/>
        <v>37.5</v>
      </c>
      <c r="Q2384" t="str">
        <f t="shared" si="223"/>
        <v>technology</v>
      </c>
      <c r="R2384" t="str">
        <f t="shared" si="224"/>
        <v>web</v>
      </c>
      <c r="S2384" s="11">
        <f t="shared" si="225"/>
        <v>42195.187534722223</v>
      </c>
      <c r="T2384" s="11">
        <f t="shared" si="226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</v>
      </c>
      <c r="P2385" s="7">
        <f t="shared" si="222"/>
        <v>145</v>
      </c>
      <c r="Q2385" t="str">
        <f t="shared" si="223"/>
        <v>technology</v>
      </c>
      <c r="R2385" t="str">
        <f t="shared" si="224"/>
        <v>web</v>
      </c>
      <c r="S2385" s="11">
        <f t="shared" si="225"/>
        <v>42027.056793981479</v>
      </c>
      <c r="T2385" s="11">
        <f t="shared" si="226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1</v>
      </c>
      <c r="P2386" s="7">
        <f t="shared" si="222"/>
        <v>1</v>
      </c>
      <c r="Q2386" t="str">
        <f t="shared" si="223"/>
        <v>technology</v>
      </c>
      <c r="R2386" t="str">
        <f t="shared" si="224"/>
        <v>web</v>
      </c>
      <c r="S2386" s="11">
        <f t="shared" si="225"/>
        <v>41927.067627314813</v>
      </c>
      <c r="T2386" s="11">
        <f t="shared" si="226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</v>
      </c>
      <c r="P2387" s="7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11">
        <f t="shared" si="225"/>
        <v>42191.70175925926</v>
      </c>
      <c r="T2387" s="11">
        <f t="shared" si="226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7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11">
        <f t="shared" si="225"/>
        <v>41954.838240740741</v>
      </c>
      <c r="T2388" s="11">
        <f t="shared" si="226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1</v>
      </c>
      <c r="P2389" s="7">
        <f t="shared" si="222"/>
        <v>342</v>
      </c>
      <c r="Q2389" t="str">
        <f t="shared" si="223"/>
        <v>technology</v>
      </c>
      <c r="R2389" t="str">
        <f t="shared" si="224"/>
        <v>web</v>
      </c>
      <c r="S2389" s="11">
        <f t="shared" si="225"/>
        <v>42528.626620370371</v>
      </c>
      <c r="T2389" s="11">
        <f t="shared" si="226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</v>
      </c>
      <c r="P2390" s="7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11">
        <f t="shared" si="225"/>
        <v>41989.853692129633</v>
      </c>
      <c r="T2390" s="11">
        <f t="shared" si="226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0</v>
      </c>
      <c r="P2391" s="7">
        <f t="shared" si="222"/>
        <v>30</v>
      </c>
      <c r="Q2391" t="str">
        <f t="shared" si="223"/>
        <v>technology</v>
      </c>
      <c r="R2391" t="str">
        <f t="shared" si="224"/>
        <v>web</v>
      </c>
      <c r="S2391" s="11">
        <f t="shared" si="225"/>
        <v>42179.653379629628</v>
      </c>
      <c r="T2391" s="11">
        <f t="shared" si="226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7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11">
        <f t="shared" si="225"/>
        <v>41968.262314814812</v>
      </c>
      <c r="T2392" s="11">
        <f t="shared" si="226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0</v>
      </c>
      <c r="P2393" s="7">
        <f t="shared" si="222"/>
        <v>25</v>
      </c>
      <c r="Q2393" t="str">
        <f t="shared" si="223"/>
        <v>technology</v>
      </c>
      <c r="R2393" t="str">
        <f t="shared" si="224"/>
        <v>web</v>
      </c>
      <c r="S2393" s="11">
        <f t="shared" si="225"/>
        <v>42064.794490740736</v>
      </c>
      <c r="T2393" s="11">
        <f t="shared" si="226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7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11">
        <f t="shared" si="225"/>
        <v>42276.120636574073</v>
      </c>
      <c r="T2394" s="11">
        <f t="shared" si="226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0</v>
      </c>
      <c r="P2395" s="7">
        <f t="shared" si="222"/>
        <v>50</v>
      </c>
      <c r="Q2395" t="str">
        <f t="shared" si="223"/>
        <v>technology</v>
      </c>
      <c r="R2395" t="str">
        <f t="shared" si="224"/>
        <v>web</v>
      </c>
      <c r="S2395" s="11">
        <f t="shared" si="225"/>
        <v>42194.648344907408</v>
      </c>
      <c r="T2395" s="11">
        <f t="shared" si="226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0</v>
      </c>
      <c r="P2396" s="7">
        <f t="shared" si="222"/>
        <v>1.5</v>
      </c>
      <c r="Q2396" t="str">
        <f t="shared" si="223"/>
        <v>technology</v>
      </c>
      <c r="R2396" t="str">
        <f t="shared" si="224"/>
        <v>web</v>
      </c>
      <c r="S2396" s="11">
        <f t="shared" si="225"/>
        <v>42031.362187499995</v>
      </c>
      <c r="T2396" s="11">
        <f t="shared" si="226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11">
        <f t="shared" si="225"/>
        <v>42717.121377314819</v>
      </c>
      <c r="T2397" s="11">
        <f t="shared" si="226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0</v>
      </c>
      <c r="P2398" s="7">
        <f t="shared" si="222"/>
        <v>10</v>
      </c>
      <c r="Q2398" t="str">
        <f t="shared" si="223"/>
        <v>technology</v>
      </c>
      <c r="R2398" t="str">
        <f t="shared" si="224"/>
        <v>web</v>
      </c>
      <c r="S2398" s="11">
        <f t="shared" si="225"/>
        <v>42262.849050925928</v>
      </c>
      <c r="T2398" s="11">
        <f t="shared" si="226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7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11">
        <f t="shared" si="225"/>
        <v>41976.88490740741</v>
      </c>
      <c r="T2399" s="11">
        <f t="shared" si="226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7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11">
        <f t="shared" si="225"/>
        <v>42157.916481481487</v>
      </c>
      <c r="T2400" s="11">
        <f t="shared" si="226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7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11">
        <f t="shared" si="225"/>
        <v>41956.853078703702</v>
      </c>
      <c r="T2401" s="11">
        <f t="shared" si="226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7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11">
        <f t="shared" si="225"/>
        <v>42444.268101851849</v>
      </c>
      <c r="T2402" s="11">
        <f t="shared" si="226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1</v>
      </c>
      <c r="P2403" s="7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11">
        <f t="shared" si="225"/>
        <v>42374.822870370372</v>
      </c>
      <c r="T2403" s="11">
        <f t="shared" si="226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0</v>
      </c>
      <c r="P2404" s="7">
        <f t="shared" si="222"/>
        <v>52</v>
      </c>
      <c r="Q2404" t="str">
        <f t="shared" si="223"/>
        <v>food</v>
      </c>
      <c r="R2404" t="str">
        <f t="shared" si="224"/>
        <v>food trucks</v>
      </c>
      <c r="S2404" s="11">
        <f t="shared" si="225"/>
        <v>42107.679756944446</v>
      </c>
      <c r="T2404" s="11">
        <f t="shared" si="226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17</v>
      </c>
      <c r="P2405" s="7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11">
        <f t="shared" si="225"/>
        <v>42399.882615740738</v>
      </c>
      <c r="T2405" s="11">
        <f t="shared" si="226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7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11">
        <f t="shared" si="225"/>
        <v>42342.03943287037</v>
      </c>
      <c r="T2406" s="11">
        <f t="shared" si="226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23</v>
      </c>
      <c r="P2407" s="7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11">
        <f t="shared" si="225"/>
        <v>42595.585358796292</v>
      </c>
      <c r="T2407" s="11">
        <f t="shared" si="226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41</v>
      </c>
      <c r="P2408" s="7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11">
        <f t="shared" si="225"/>
        <v>41983.110995370371</v>
      </c>
      <c r="T2408" s="11">
        <f t="shared" si="226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25</v>
      </c>
      <c r="P2409" s="7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11">
        <f t="shared" si="225"/>
        <v>42082.575555555552</v>
      </c>
      <c r="T2409" s="11">
        <f t="shared" si="226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0</v>
      </c>
      <c r="P2410" s="7">
        <f t="shared" si="222"/>
        <v>15</v>
      </c>
      <c r="Q2410" t="str">
        <f t="shared" si="223"/>
        <v>food</v>
      </c>
      <c r="R2410" t="str">
        <f t="shared" si="224"/>
        <v>food trucks</v>
      </c>
      <c r="S2410" s="11">
        <f t="shared" si="225"/>
        <v>41919.140706018516</v>
      </c>
      <c r="T2410" s="11">
        <f t="shared" si="226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2</v>
      </c>
      <c r="P2411" s="7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11">
        <f t="shared" si="225"/>
        <v>42204.875868055555</v>
      </c>
      <c r="T2411" s="11">
        <f t="shared" si="226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7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11">
        <f t="shared" si="225"/>
        <v>42224.408275462964</v>
      </c>
      <c r="T2412" s="11">
        <f t="shared" si="226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1</v>
      </c>
      <c r="P2413" s="7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11">
        <f t="shared" si="225"/>
        <v>42211.732430555552</v>
      </c>
      <c r="T2413" s="11">
        <f t="shared" si="226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7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11">
        <f t="shared" si="225"/>
        <v>42655.736956018518</v>
      </c>
      <c r="T2414" s="11">
        <f t="shared" si="226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1</v>
      </c>
      <c r="P2415" s="7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11">
        <f t="shared" si="225"/>
        <v>41760.10974537037</v>
      </c>
      <c r="T2415" s="11">
        <f t="shared" si="226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</v>
      </c>
      <c r="P2416" s="7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11">
        <f t="shared" si="225"/>
        <v>42198.695138888885</v>
      </c>
      <c r="T2416" s="11">
        <f t="shared" si="226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1</v>
      </c>
      <c r="P2417" s="7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11">
        <f t="shared" si="225"/>
        <v>42536.862800925926</v>
      </c>
      <c r="T2417" s="11">
        <f t="shared" si="226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0</v>
      </c>
      <c r="P2418" s="7">
        <f t="shared" si="222"/>
        <v>5</v>
      </c>
      <c r="Q2418" t="str">
        <f t="shared" si="223"/>
        <v>food</v>
      </c>
      <c r="R2418" t="str">
        <f t="shared" si="224"/>
        <v>food trucks</v>
      </c>
      <c r="S2418" s="11">
        <f t="shared" si="225"/>
        <v>42019.737766203703</v>
      </c>
      <c r="T2418" s="11">
        <f t="shared" si="226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7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11">
        <f t="shared" si="225"/>
        <v>41831.884108796294</v>
      </c>
      <c r="T2419" s="11">
        <f t="shared" si="226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0</v>
      </c>
      <c r="P2420" s="7">
        <f t="shared" si="222"/>
        <v>1</v>
      </c>
      <c r="Q2420" t="str">
        <f t="shared" si="223"/>
        <v>food</v>
      </c>
      <c r="R2420" t="str">
        <f t="shared" si="224"/>
        <v>food trucks</v>
      </c>
      <c r="S2420" s="11">
        <f t="shared" si="225"/>
        <v>42027.856990740736</v>
      </c>
      <c r="T2420" s="11">
        <f t="shared" si="226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7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11">
        <f t="shared" si="225"/>
        <v>41993.738298611104</v>
      </c>
      <c r="T2421" s="11">
        <f t="shared" si="226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15</v>
      </c>
      <c r="P2422" s="7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11">
        <f t="shared" si="225"/>
        <v>41893.028877314813</v>
      </c>
      <c r="T2422" s="11">
        <f t="shared" si="226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0</v>
      </c>
      <c r="P2423" s="7">
        <f t="shared" si="222"/>
        <v>1</v>
      </c>
      <c r="Q2423" t="str">
        <f t="shared" si="223"/>
        <v>food</v>
      </c>
      <c r="R2423" t="str">
        <f t="shared" si="224"/>
        <v>food trucks</v>
      </c>
      <c r="S2423" s="11">
        <f t="shared" si="225"/>
        <v>42026.687453703707</v>
      </c>
      <c r="T2423" s="11">
        <f t="shared" si="226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0</v>
      </c>
      <c r="P2424" s="7">
        <f t="shared" si="222"/>
        <v>1</v>
      </c>
      <c r="Q2424" t="str">
        <f t="shared" si="223"/>
        <v>food</v>
      </c>
      <c r="R2424" t="str">
        <f t="shared" si="224"/>
        <v>food trucks</v>
      </c>
      <c r="S2424" s="11">
        <f t="shared" si="225"/>
        <v>42044.724953703699</v>
      </c>
      <c r="T2424" s="11">
        <f t="shared" si="226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0</v>
      </c>
      <c r="P2425" s="7">
        <f t="shared" si="222"/>
        <v>8</v>
      </c>
      <c r="Q2425" t="str">
        <f t="shared" si="223"/>
        <v>food</v>
      </c>
      <c r="R2425" t="str">
        <f t="shared" si="224"/>
        <v>food trucks</v>
      </c>
      <c r="S2425" s="11">
        <f t="shared" si="225"/>
        <v>41974.704745370371</v>
      </c>
      <c r="T2425" s="11">
        <f t="shared" si="226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</v>
      </c>
      <c r="P2426" s="7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11">
        <f t="shared" si="225"/>
        <v>41909.892453703702</v>
      </c>
      <c r="T2426" s="11">
        <f t="shared" si="226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0</v>
      </c>
      <c r="P2427" s="7">
        <f t="shared" si="222"/>
        <v>1</v>
      </c>
      <c r="Q2427" t="str">
        <f t="shared" si="223"/>
        <v>food</v>
      </c>
      <c r="R2427" t="str">
        <f t="shared" si="224"/>
        <v>food trucks</v>
      </c>
      <c r="S2427" s="11">
        <f t="shared" si="225"/>
        <v>42502.913761574076</v>
      </c>
      <c r="T2427" s="11">
        <f t="shared" si="226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7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11">
        <f t="shared" si="225"/>
        <v>42164.170046296291</v>
      </c>
      <c r="T2428" s="11">
        <f t="shared" si="226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0</v>
      </c>
      <c r="P2429" s="7">
        <f t="shared" si="222"/>
        <v>1</v>
      </c>
      <c r="Q2429" t="str">
        <f t="shared" si="223"/>
        <v>food</v>
      </c>
      <c r="R2429" t="str">
        <f t="shared" si="224"/>
        <v>food trucks</v>
      </c>
      <c r="S2429" s="11">
        <f t="shared" si="225"/>
        <v>42412.318668981476</v>
      </c>
      <c r="T2429" s="11">
        <f t="shared" si="226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0</v>
      </c>
      <c r="P2430" s="7">
        <f t="shared" si="222"/>
        <v>1</v>
      </c>
      <c r="Q2430" t="str">
        <f t="shared" si="223"/>
        <v>food</v>
      </c>
      <c r="R2430" t="str">
        <f t="shared" si="224"/>
        <v>food trucks</v>
      </c>
      <c r="S2430" s="11">
        <f t="shared" si="225"/>
        <v>42045.784155092595</v>
      </c>
      <c r="T2430" s="11">
        <f t="shared" si="226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</v>
      </c>
      <c r="P2431" s="7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11">
        <f t="shared" si="225"/>
        <v>42734.879236111112</v>
      </c>
      <c r="T2431" s="11">
        <f t="shared" si="226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1</v>
      </c>
      <c r="P2432" s="7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11">
        <f t="shared" si="225"/>
        <v>42382.130833333329</v>
      </c>
      <c r="T2432" s="11">
        <f t="shared" si="226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0</v>
      </c>
      <c r="P2433" s="7">
        <f t="shared" si="222"/>
        <v>1</v>
      </c>
      <c r="Q2433" t="str">
        <f t="shared" si="223"/>
        <v>food</v>
      </c>
      <c r="R2433" t="str">
        <f t="shared" si="224"/>
        <v>food trucks</v>
      </c>
      <c r="S2433" s="11">
        <f t="shared" si="225"/>
        <v>42489.099687499998</v>
      </c>
      <c r="T2433" s="11">
        <f t="shared" si="226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0</v>
      </c>
      <c r="P2434" s="7">
        <f t="shared" ref="P2434:P2497" si="228">($E2434/$L2434)</f>
        <v>1</v>
      </c>
      <c r="Q2434" t="str">
        <f t="shared" ref="Q2434:Q2497" si="229">(LEFT($N2434,SEARCH("/",$N2434,1)-1))</f>
        <v>food</v>
      </c>
      <c r="R2434" t="str">
        <f t="shared" ref="R2434:R2497" si="230">RIGHT($N2434,LEN($N2434)-SEARCH("/",$N2434))</f>
        <v>food trucks</v>
      </c>
      <c r="S2434" s="11">
        <f t="shared" ref="S2434:S2497" si="231">((($J2434/60)/60)/24)+DATE(1970,1,1)</f>
        <v>42041.218715277777</v>
      </c>
      <c r="T2434" s="11">
        <f t="shared" ref="T2434:T2497" si="232">((($I2434/60)/60)/24)+DATE(1970,1,1)</f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3">ROUND(((E2435/D2435)*100),0)</f>
        <v>0</v>
      </c>
      <c r="P2435" s="7" t="e">
        <f t="shared" si="228"/>
        <v>#DIV/0!</v>
      </c>
      <c r="Q2435" t="str">
        <f t="shared" si="229"/>
        <v>food</v>
      </c>
      <c r="R2435" t="str">
        <f t="shared" si="230"/>
        <v>food trucks</v>
      </c>
      <c r="S2435" s="11">
        <f t="shared" si="231"/>
        <v>42397.89980324074</v>
      </c>
      <c r="T2435" s="11">
        <f t="shared" si="232"/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3"/>
        <v>0</v>
      </c>
      <c r="P2436" s="7">
        <f t="shared" si="228"/>
        <v>13</v>
      </c>
      <c r="Q2436" t="str">
        <f t="shared" si="229"/>
        <v>food</v>
      </c>
      <c r="R2436" t="str">
        <f t="shared" si="230"/>
        <v>food trucks</v>
      </c>
      <c r="S2436" s="11">
        <f t="shared" si="231"/>
        <v>42180.18604166666</v>
      </c>
      <c r="T2436" s="11">
        <f t="shared" si="232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3"/>
        <v>0</v>
      </c>
      <c r="P2437" s="7">
        <f t="shared" si="228"/>
        <v>306</v>
      </c>
      <c r="Q2437" t="str">
        <f t="shared" si="229"/>
        <v>food</v>
      </c>
      <c r="R2437" t="str">
        <f t="shared" si="230"/>
        <v>food trucks</v>
      </c>
      <c r="S2437" s="11">
        <f t="shared" si="231"/>
        <v>42252.277615740735</v>
      </c>
      <c r="T2437" s="11">
        <f t="shared" si="232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0</v>
      </c>
      <c r="P2438" s="7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11">
        <f t="shared" si="231"/>
        <v>42338.615393518514</v>
      </c>
      <c r="T2438" s="11">
        <f t="shared" si="232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7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11">
        <f t="shared" si="231"/>
        <v>42031.965138888889</v>
      </c>
      <c r="T2439" s="11">
        <f t="shared" si="232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0</v>
      </c>
      <c r="P2440" s="7">
        <f t="shared" si="228"/>
        <v>50</v>
      </c>
      <c r="Q2440" t="str">
        <f t="shared" si="229"/>
        <v>food</v>
      </c>
      <c r="R2440" t="str">
        <f t="shared" si="230"/>
        <v>food trucks</v>
      </c>
      <c r="S2440" s="11">
        <f t="shared" si="231"/>
        <v>42285.91506944444</v>
      </c>
      <c r="T2440" s="11">
        <f t="shared" si="232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7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11">
        <f t="shared" si="231"/>
        <v>42265.818622685183</v>
      </c>
      <c r="T2441" s="11">
        <f t="shared" si="232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0</v>
      </c>
      <c r="P2442" s="7">
        <f t="shared" si="228"/>
        <v>5</v>
      </c>
      <c r="Q2442" t="str">
        <f t="shared" si="229"/>
        <v>food</v>
      </c>
      <c r="R2442" t="str">
        <f t="shared" si="230"/>
        <v>food trucks</v>
      </c>
      <c r="S2442" s="11">
        <f t="shared" si="231"/>
        <v>42383.899456018517</v>
      </c>
      <c r="T2442" s="11">
        <f t="shared" si="232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108</v>
      </c>
      <c r="P2443" s="7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11">
        <f t="shared" si="231"/>
        <v>42187.125625000001</v>
      </c>
      <c r="T2443" s="11">
        <f t="shared" si="232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126</v>
      </c>
      <c r="P2444" s="7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11">
        <f t="shared" si="231"/>
        <v>42052.666990740734</v>
      </c>
      <c r="T2444" s="11">
        <f t="shared" si="232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203</v>
      </c>
      <c r="P2445" s="7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11">
        <f t="shared" si="231"/>
        <v>41836.625254629631</v>
      </c>
      <c r="T2445" s="11">
        <f t="shared" si="232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109</v>
      </c>
      <c r="P2446" s="7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11">
        <f t="shared" si="231"/>
        <v>42485.754525462966</v>
      </c>
      <c r="T2446" s="11">
        <f t="shared" si="232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173</v>
      </c>
      <c r="P2447" s="7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11">
        <f t="shared" si="231"/>
        <v>42243.190057870372</v>
      </c>
      <c r="T2447" s="11">
        <f t="shared" si="232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168</v>
      </c>
      <c r="P2448" s="7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11">
        <f t="shared" si="231"/>
        <v>42670.602673611109</v>
      </c>
      <c r="T2448" s="11">
        <f t="shared" si="232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427</v>
      </c>
      <c r="P2449" s="7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11">
        <f t="shared" si="231"/>
        <v>42654.469826388886</v>
      </c>
      <c r="T2449" s="11">
        <f t="shared" si="232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108</v>
      </c>
      <c r="P2450" s="7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11">
        <f t="shared" si="231"/>
        <v>42607.316122685181</v>
      </c>
      <c r="T2450" s="11">
        <f t="shared" si="232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108</v>
      </c>
      <c r="P2451" s="7">
        <f t="shared" si="228"/>
        <v>90</v>
      </c>
      <c r="Q2451" t="str">
        <f t="shared" si="229"/>
        <v>food</v>
      </c>
      <c r="R2451" t="str">
        <f t="shared" si="230"/>
        <v>small batch</v>
      </c>
      <c r="S2451" s="11">
        <f t="shared" si="231"/>
        <v>41943.142534722225</v>
      </c>
      <c r="T2451" s="11">
        <f t="shared" si="232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102</v>
      </c>
      <c r="P2452" s="7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11">
        <f t="shared" si="231"/>
        <v>41902.07240740741</v>
      </c>
      <c r="T2452" s="11">
        <f t="shared" si="232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115</v>
      </c>
      <c r="P2453" s="7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11">
        <f t="shared" si="231"/>
        <v>42779.908449074079</v>
      </c>
      <c r="T2453" s="11">
        <f t="shared" si="232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134</v>
      </c>
      <c r="P2454" s="7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11">
        <f t="shared" si="231"/>
        <v>42338.84375</v>
      </c>
      <c r="T2454" s="11">
        <f t="shared" si="232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155</v>
      </c>
      <c r="P2455" s="7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11">
        <f t="shared" si="231"/>
        <v>42738.692233796297</v>
      </c>
      <c r="T2455" s="11">
        <f t="shared" si="232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101</v>
      </c>
      <c r="P2456" s="7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11">
        <f t="shared" si="231"/>
        <v>42770.201481481476</v>
      </c>
      <c r="T2456" s="11">
        <f t="shared" si="232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182</v>
      </c>
      <c r="P2457" s="7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11">
        <f t="shared" si="231"/>
        <v>42452.781828703708</v>
      </c>
      <c r="T2457" s="11">
        <f t="shared" si="232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181</v>
      </c>
      <c r="P2458" s="7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11">
        <f t="shared" si="231"/>
        <v>42761.961099537039</v>
      </c>
      <c r="T2458" s="11">
        <f t="shared" si="232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102</v>
      </c>
      <c r="P2459" s="7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11">
        <f t="shared" si="231"/>
        <v>42423.602500000001</v>
      </c>
      <c r="T2459" s="11">
        <f t="shared" si="232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110</v>
      </c>
      <c r="P2460" s="7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11">
        <f t="shared" si="231"/>
        <v>42495.871736111112</v>
      </c>
      <c r="T2460" s="11">
        <f t="shared" si="232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102</v>
      </c>
      <c r="P2461" s="7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11">
        <f t="shared" si="231"/>
        <v>42407.637557870374</v>
      </c>
      <c r="T2461" s="11">
        <f t="shared" si="232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101</v>
      </c>
      <c r="P2462" s="7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11">
        <f t="shared" si="231"/>
        <v>42704.187118055561</v>
      </c>
      <c r="T2462" s="11">
        <f t="shared" si="232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104</v>
      </c>
      <c r="P2463" s="7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11">
        <f t="shared" si="231"/>
        <v>40784.012696759259</v>
      </c>
      <c r="T2463" s="11">
        <f t="shared" si="232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111</v>
      </c>
      <c r="P2464" s="7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11">
        <f t="shared" si="231"/>
        <v>41089.186296296299</v>
      </c>
      <c r="T2464" s="11">
        <f t="shared" si="232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116</v>
      </c>
      <c r="P2465" s="7">
        <f t="shared" si="228"/>
        <v>31</v>
      </c>
      <c r="Q2465" t="str">
        <f t="shared" si="229"/>
        <v>music</v>
      </c>
      <c r="R2465" t="str">
        <f t="shared" si="230"/>
        <v>indie rock</v>
      </c>
      <c r="S2465" s="11">
        <f t="shared" si="231"/>
        <v>41341.111400462964</v>
      </c>
      <c r="T2465" s="11">
        <f t="shared" si="232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111</v>
      </c>
      <c r="P2466" s="7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11">
        <f t="shared" si="231"/>
        <v>42248.90042824074</v>
      </c>
      <c r="T2466" s="11">
        <f t="shared" si="232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180</v>
      </c>
      <c r="P2467" s="7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11">
        <f t="shared" si="231"/>
        <v>41145.719305555554</v>
      </c>
      <c r="T2467" s="11">
        <f t="shared" si="232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100</v>
      </c>
      <c r="P2468" s="7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11">
        <f t="shared" si="231"/>
        <v>41373.102465277778</v>
      </c>
      <c r="T2468" s="11">
        <f t="shared" si="232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119</v>
      </c>
      <c r="P2469" s="7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11">
        <f t="shared" si="231"/>
        <v>41025.874201388891</v>
      </c>
      <c r="T2469" s="11">
        <f t="shared" si="232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107</v>
      </c>
      <c r="P2470" s="7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11">
        <f t="shared" si="231"/>
        <v>41174.154178240737</v>
      </c>
      <c r="T2470" s="11">
        <f t="shared" si="232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114</v>
      </c>
      <c r="P2471" s="7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11">
        <f t="shared" si="231"/>
        <v>40557.429733796293</v>
      </c>
      <c r="T2471" s="11">
        <f t="shared" si="232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103</v>
      </c>
      <c r="P2472" s="7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11">
        <f t="shared" si="231"/>
        <v>41023.07471064815</v>
      </c>
      <c r="T2472" s="11">
        <f t="shared" si="232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128</v>
      </c>
      <c r="P2473" s="7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11">
        <f t="shared" si="231"/>
        <v>40893.992962962962</v>
      </c>
      <c r="T2473" s="11">
        <f t="shared" si="232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136</v>
      </c>
      <c r="P2474" s="7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11">
        <f t="shared" si="231"/>
        <v>40354.11550925926</v>
      </c>
      <c r="T2474" s="11">
        <f t="shared" si="232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100</v>
      </c>
      <c r="P2475" s="7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11">
        <f t="shared" si="231"/>
        <v>41193.748483796298</v>
      </c>
      <c r="T2475" s="11">
        <f t="shared" si="232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100</v>
      </c>
      <c r="P2476" s="7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11">
        <f t="shared" si="231"/>
        <v>40417.011296296296</v>
      </c>
      <c r="T2476" s="11">
        <f t="shared" si="232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105</v>
      </c>
      <c r="P2477" s="7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11">
        <f t="shared" si="231"/>
        <v>40310.287673611114</v>
      </c>
      <c r="T2477" s="11">
        <f t="shared" si="232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105</v>
      </c>
      <c r="P2478" s="7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11">
        <f t="shared" si="231"/>
        <v>41913.328356481477</v>
      </c>
      <c r="T2478" s="11">
        <f t="shared" si="232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171</v>
      </c>
      <c r="P2479" s="7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11">
        <f t="shared" si="231"/>
        <v>41088.691493055558</v>
      </c>
      <c r="T2479" s="11">
        <f t="shared" si="232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128</v>
      </c>
      <c r="P2480" s="7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11">
        <f t="shared" si="231"/>
        <v>41257.950381944444</v>
      </c>
      <c r="T2480" s="11">
        <f t="shared" si="232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133</v>
      </c>
      <c r="P2481" s="7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11">
        <f t="shared" si="231"/>
        <v>41107.726782407408</v>
      </c>
      <c r="T2481" s="11">
        <f t="shared" si="232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100</v>
      </c>
      <c r="P2482" s="7">
        <f t="shared" si="228"/>
        <v>250</v>
      </c>
      <c r="Q2482" t="str">
        <f t="shared" si="229"/>
        <v>music</v>
      </c>
      <c r="R2482" t="str">
        <f t="shared" si="230"/>
        <v>indie rock</v>
      </c>
      <c r="S2482" s="11">
        <f t="shared" si="231"/>
        <v>42227.936157407406</v>
      </c>
      <c r="T2482" s="11">
        <f t="shared" si="232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113</v>
      </c>
      <c r="P2483" s="7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11">
        <f t="shared" si="231"/>
        <v>40999.645925925928</v>
      </c>
      <c r="T2483" s="11">
        <f t="shared" si="232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100</v>
      </c>
      <c r="P2484" s="7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11">
        <f t="shared" si="231"/>
        <v>40711.782210648147</v>
      </c>
      <c r="T2484" s="11">
        <f t="shared" si="232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114</v>
      </c>
      <c r="P2485" s="7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11">
        <f t="shared" si="231"/>
        <v>40970.750034722223</v>
      </c>
      <c r="T2485" s="11">
        <f t="shared" si="232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119</v>
      </c>
      <c r="P2486" s="7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11">
        <f t="shared" si="231"/>
        <v>40771.916701388887</v>
      </c>
      <c r="T2486" s="11">
        <f t="shared" si="232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103</v>
      </c>
      <c r="P2487" s="7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11">
        <f t="shared" si="231"/>
        <v>40793.998599537037</v>
      </c>
      <c r="T2487" s="11">
        <f t="shared" si="232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266</v>
      </c>
      <c r="P2488" s="7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11">
        <f t="shared" si="231"/>
        <v>40991.708055555559</v>
      </c>
      <c r="T2488" s="11">
        <f t="shared" si="232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100</v>
      </c>
      <c r="P2489" s="7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11">
        <f t="shared" si="231"/>
        <v>41026.083298611113</v>
      </c>
      <c r="T2489" s="11">
        <f t="shared" si="232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107</v>
      </c>
      <c r="P2490" s="7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11">
        <f t="shared" si="231"/>
        <v>40833.633194444446</v>
      </c>
      <c r="T2490" s="11">
        <f t="shared" si="232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134</v>
      </c>
      <c r="P2491" s="7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11">
        <f t="shared" si="231"/>
        <v>41373.690266203703</v>
      </c>
      <c r="T2491" s="11">
        <f t="shared" si="232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121</v>
      </c>
      <c r="P2492" s="7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11">
        <f t="shared" si="231"/>
        <v>41023.227731481478</v>
      </c>
      <c r="T2492" s="11">
        <f t="shared" si="232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103</v>
      </c>
      <c r="P2493" s="7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11">
        <f t="shared" si="231"/>
        <v>40542.839282407411</v>
      </c>
      <c r="T2493" s="11">
        <f t="shared" si="232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125</v>
      </c>
      <c r="P2494" s="7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11">
        <f t="shared" si="231"/>
        <v>41024.985972222225</v>
      </c>
      <c r="T2494" s="11">
        <f t="shared" si="232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129</v>
      </c>
      <c r="P2495" s="7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11">
        <f t="shared" si="231"/>
        <v>41348.168287037035</v>
      </c>
      <c r="T2495" s="11">
        <f t="shared" si="232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101</v>
      </c>
      <c r="P2496" s="7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11">
        <f t="shared" si="231"/>
        <v>41022.645185185182</v>
      </c>
      <c r="T2496" s="11">
        <f t="shared" si="232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128</v>
      </c>
      <c r="P2497" s="7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11">
        <f t="shared" si="231"/>
        <v>41036.946469907409</v>
      </c>
      <c r="T2497" s="11">
        <f t="shared" si="232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100</v>
      </c>
      <c r="P2498" s="7">
        <f t="shared" ref="P2498:P2561" si="234">($E2498/$L2498)</f>
        <v>600</v>
      </c>
      <c r="Q2498" t="str">
        <f t="shared" ref="Q2498:Q2561" si="235">(LEFT($N2498,SEARCH("/",$N2498,1)-1))</f>
        <v>music</v>
      </c>
      <c r="R2498" t="str">
        <f t="shared" ref="R2498:R2561" si="236">RIGHT($N2498,LEN($N2498)-SEARCH("/",$N2498))</f>
        <v>indie rock</v>
      </c>
      <c r="S2498" s="11">
        <f t="shared" ref="S2498:S2561" si="237">((($J2498/60)/60)/24)+DATE(1970,1,1)</f>
        <v>41327.996435185189</v>
      </c>
      <c r="T2498" s="11">
        <f t="shared" ref="T2498:T2561" si="238">((($I2498/60)/60)/24)+DATE(1970,1,1)</f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9">ROUND(((E2499/D2499)*100),0)</f>
        <v>113</v>
      </c>
      <c r="P2499" s="7">
        <f t="shared" si="234"/>
        <v>80.551071428571419</v>
      </c>
      <c r="Q2499" t="str">
        <f t="shared" si="235"/>
        <v>music</v>
      </c>
      <c r="R2499" t="str">
        <f t="shared" si="236"/>
        <v>indie rock</v>
      </c>
      <c r="S2499" s="11">
        <f t="shared" si="237"/>
        <v>40730.878912037035</v>
      </c>
      <c r="T2499" s="11">
        <f t="shared" si="238"/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9"/>
        <v>106</v>
      </c>
      <c r="P2500" s="7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11">
        <f t="shared" si="237"/>
        <v>42017.967442129629</v>
      </c>
      <c r="T2500" s="11">
        <f t="shared" si="238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9"/>
        <v>203</v>
      </c>
      <c r="P2501" s="7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11">
        <f t="shared" si="237"/>
        <v>41226.648576388885</v>
      </c>
      <c r="T2501" s="11">
        <f t="shared" si="238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113</v>
      </c>
      <c r="P2502" s="7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11">
        <f t="shared" si="237"/>
        <v>41053.772858796299</v>
      </c>
      <c r="T2502" s="11">
        <f t="shared" si="238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3</v>
      </c>
      <c r="P2503" s="7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11">
        <f t="shared" si="237"/>
        <v>42244.776666666665</v>
      </c>
      <c r="T2503" s="11">
        <f t="shared" si="238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0</v>
      </c>
      <c r="P2504" s="7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11">
        <f t="shared" si="237"/>
        <v>41858.825439814813</v>
      </c>
      <c r="T2504" s="11">
        <f t="shared" si="238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7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11">
        <f t="shared" si="237"/>
        <v>42498.899398148147</v>
      </c>
      <c r="T2505" s="11">
        <f t="shared" si="238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7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11">
        <f t="shared" si="237"/>
        <v>41928.015439814815</v>
      </c>
      <c r="T2506" s="11">
        <f t="shared" si="238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11">
        <f t="shared" si="237"/>
        <v>42047.05574074074</v>
      </c>
      <c r="T2507" s="11">
        <f t="shared" si="238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1</v>
      </c>
      <c r="P2508" s="7">
        <f t="shared" si="234"/>
        <v>15</v>
      </c>
      <c r="Q2508" t="str">
        <f t="shared" si="235"/>
        <v>food</v>
      </c>
      <c r="R2508" t="str">
        <f t="shared" si="236"/>
        <v>restaurants</v>
      </c>
      <c r="S2508" s="11">
        <f t="shared" si="237"/>
        <v>42258.297094907408</v>
      </c>
      <c r="T2508" s="11">
        <f t="shared" si="238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7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11">
        <f t="shared" si="237"/>
        <v>42105.072962962964</v>
      </c>
      <c r="T2509" s="11">
        <f t="shared" si="238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7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11">
        <f t="shared" si="237"/>
        <v>41835.951782407406</v>
      </c>
      <c r="T2510" s="11">
        <f t="shared" si="238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</v>
      </c>
      <c r="P2511" s="7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11">
        <f t="shared" si="237"/>
        <v>42058.809594907405</v>
      </c>
      <c r="T2511" s="11">
        <f t="shared" si="238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0</v>
      </c>
      <c r="P2512" s="7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11">
        <f t="shared" si="237"/>
        <v>42078.997361111105</v>
      </c>
      <c r="T2512" s="11">
        <f t="shared" si="238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7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11">
        <f t="shared" si="237"/>
        <v>42371.446909722217</v>
      </c>
      <c r="T2513" s="11">
        <f t="shared" si="238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7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11">
        <f t="shared" si="237"/>
        <v>41971.876863425925</v>
      </c>
      <c r="T2514" s="11">
        <f t="shared" si="238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7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11">
        <f t="shared" si="237"/>
        <v>42732.00681712963</v>
      </c>
      <c r="T2515" s="11">
        <f t="shared" si="238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2</v>
      </c>
      <c r="P2516" s="7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11">
        <f t="shared" si="237"/>
        <v>41854.389780092592</v>
      </c>
      <c r="T2516" s="11">
        <f t="shared" si="238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19</v>
      </c>
      <c r="P2517" s="7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11">
        <f t="shared" si="237"/>
        <v>42027.839733796296</v>
      </c>
      <c r="T2517" s="11">
        <f t="shared" si="238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7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11">
        <f t="shared" si="237"/>
        <v>41942.653379629628</v>
      </c>
      <c r="T2518" s="11">
        <f t="shared" si="238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10</v>
      </c>
      <c r="P2519" s="7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11">
        <f t="shared" si="237"/>
        <v>42052.802430555559</v>
      </c>
      <c r="T2519" s="11">
        <f t="shared" si="238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7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11">
        <f t="shared" si="237"/>
        <v>41926.680879629632</v>
      </c>
      <c r="T2520" s="11">
        <f t="shared" si="238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0</v>
      </c>
      <c r="P2521" s="7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11">
        <f t="shared" si="237"/>
        <v>41809.155138888891</v>
      </c>
      <c r="T2521" s="11">
        <f t="shared" si="238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7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11">
        <f t="shared" si="237"/>
        <v>42612.600520833337</v>
      </c>
      <c r="T2522" s="11">
        <f t="shared" si="238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109</v>
      </c>
      <c r="P2523" s="7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11">
        <f t="shared" si="237"/>
        <v>42269.967835648145</v>
      </c>
      <c r="T2523" s="11">
        <f t="shared" si="238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100</v>
      </c>
      <c r="P2524" s="7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11">
        <f t="shared" si="237"/>
        <v>42460.573611111111</v>
      </c>
      <c r="T2524" s="11">
        <f t="shared" si="238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156</v>
      </c>
      <c r="P2525" s="7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11">
        <f t="shared" si="237"/>
        <v>41930.975601851853</v>
      </c>
      <c r="T2525" s="11">
        <f t="shared" si="238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102</v>
      </c>
      <c r="P2526" s="7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11">
        <f t="shared" si="237"/>
        <v>41961.807372685187</v>
      </c>
      <c r="T2526" s="11">
        <f t="shared" si="238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100</v>
      </c>
      <c r="P2527" s="7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11">
        <f t="shared" si="237"/>
        <v>41058.844571759262</v>
      </c>
      <c r="T2527" s="11">
        <f t="shared" si="238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113</v>
      </c>
      <c r="P2528" s="7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11">
        <f t="shared" si="237"/>
        <v>41953.091134259259</v>
      </c>
      <c r="T2528" s="11">
        <f t="shared" si="238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102</v>
      </c>
      <c r="P2529" s="7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11">
        <f t="shared" si="237"/>
        <v>41546.75105324074</v>
      </c>
      <c r="T2529" s="11">
        <f t="shared" si="238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107</v>
      </c>
      <c r="P2530" s="7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11">
        <f t="shared" si="237"/>
        <v>42217.834525462968</v>
      </c>
      <c r="T2530" s="11">
        <f t="shared" si="238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104</v>
      </c>
      <c r="P2531" s="7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11">
        <f t="shared" si="237"/>
        <v>40948.080729166664</v>
      </c>
      <c r="T2531" s="11">
        <f t="shared" si="238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100</v>
      </c>
      <c r="P2532" s="7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11">
        <f t="shared" si="237"/>
        <v>42081.864641203705</v>
      </c>
      <c r="T2532" s="11">
        <f t="shared" si="238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100</v>
      </c>
      <c r="P2533" s="7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11">
        <f t="shared" si="237"/>
        <v>42208.680023148147</v>
      </c>
      <c r="T2533" s="11">
        <f t="shared" si="238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126</v>
      </c>
      <c r="P2534" s="7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11">
        <f t="shared" si="237"/>
        <v>41107.849143518521</v>
      </c>
      <c r="T2534" s="11">
        <f t="shared" si="238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111</v>
      </c>
      <c r="P2535" s="7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11">
        <f t="shared" si="237"/>
        <v>41304.751284722224</v>
      </c>
      <c r="T2535" s="11">
        <f t="shared" si="238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105</v>
      </c>
      <c r="P2536" s="7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11">
        <f t="shared" si="237"/>
        <v>40127.700370370374</v>
      </c>
      <c r="T2536" s="11">
        <f t="shared" si="238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104</v>
      </c>
      <c r="P2537" s="7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11">
        <f t="shared" si="237"/>
        <v>41943.791030092594</v>
      </c>
      <c r="T2537" s="11">
        <f t="shared" si="238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116</v>
      </c>
      <c r="P2538" s="7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11">
        <f t="shared" si="237"/>
        <v>41464.106087962966</v>
      </c>
      <c r="T2538" s="11">
        <f t="shared" si="238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110</v>
      </c>
      <c r="P2539" s="7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11">
        <f t="shared" si="237"/>
        <v>40696.648784722223</v>
      </c>
      <c r="T2539" s="11">
        <f t="shared" si="238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113</v>
      </c>
      <c r="P2540" s="7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11">
        <f t="shared" si="237"/>
        <v>41298.509965277779</v>
      </c>
      <c r="T2540" s="11">
        <f t="shared" si="238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100</v>
      </c>
      <c r="P2541" s="7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11">
        <f t="shared" si="237"/>
        <v>41977.902222222227</v>
      </c>
      <c r="T2541" s="11">
        <f t="shared" si="238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103</v>
      </c>
      <c r="P2542" s="7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11">
        <f t="shared" si="237"/>
        <v>40785.675011574072</v>
      </c>
      <c r="T2542" s="11">
        <f t="shared" si="238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107</v>
      </c>
      <c r="P2543" s="7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11">
        <f t="shared" si="237"/>
        <v>41483.449282407404</v>
      </c>
      <c r="T2543" s="11">
        <f t="shared" si="238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104</v>
      </c>
      <c r="P2544" s="7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11">
        <f t="shared" si="237"/>
        <v>41509.426585648151</v>
      </c>
      <c r="T2544" s="11">
        <f t="shared" si="238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156</v>
      </c>
      <c r="P2545" s="7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11">
        <f t="shared" si="237"/>
        <v>40514.107615740737</v>
      </c>
      <c r="T2545" s="11">
        <f t="shared" si="238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101</v>
      </c>
      <c r="P2546" s="7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11">
        <f t="shared" si="237"/>
        <v>41068.520474537036</v>
      </c>
      <c r="T2546" s="11">
        <f t="shared" si="238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195</v>
      </c>
      <c r="P2547" s="7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11">
        <f t="shared" si="237"/>
        <v>42027.13817129629</v>
      </c>
      <c r="T2547" s="11">
        <f t="shared" si="238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112</v>
      </c>
      <c r="P2548" s="7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11">
        <f t="shared" si="237"/>
        <v>41524.858553240738</v>
      </c>
      <c r="T2548" s="11">
        <f t="shared" si="238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120</v>
      </c>
      <c r="P2549" s="7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11">
        <f t="shared" si="237"/>
        <v>40973.773182870369</v>
      </c>
      <c r="T2549" s="11">
        <f t="shared" si="238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102</v>
      </c>
      <c r="P2550" s="7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11">
        <f t="shared" si="237"/>
        <v>42618.625428240746</v>
      </c>
      <c r="T2550" s="11">
        <f t="shared" si="238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103</v>
      </c>
      <c r="P2551" s="7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11">
        <f t="shared" si="237"/>
        <v>41390.757754629631</v>
      </c>
      <c r="T2551" s="11">
        <f t="shared" si="238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101</v>
      </c>
      <c r="P2552" s="7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11">
        <f t="shared" si="237"/>
        <v>42228.634328703702</v>
      </c>
      <c r="T2552" s="11">
        <f t="shared" si="238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103</v>
      </c>
      <c r="P2553" s="7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11">
        <f t="shared" si="237"/>
        <v>40961.252141203702</v>
      </c>
      <c r="T2553" s="11">
        <f t="shared" si="238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107</v>
      </c>
      <c r="P2554" s="7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11">
        <f t="shared" si="237"/>
        <v>42769.809965277775</v>
      </c>
      <c r="T2554" s="11">
        <f t="shared" si="238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156</v>
      </c>
      <c r="P2555" s="7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11">
        <f t="shared" si="237"/>
        <v>41113.199155092596</v>
      </c>
      <c r="T2555" s="11">
        <f t="shared" si="238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123</v>
      </c>
      <c r="P2556" s="7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11">
        <f t="shared" si="237"/>
        <v>42125.078275462962</v>
      </c>
      <c r="T2556" s="11">
        <f t="shared" si="238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107</v>
      </c>
      <c r="P2557" s="7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11">
        <f t="shared" si="237"/>
        <v>41026.655011574076</v>
      </c>
      <c r="T2557" s="11">
        <f t="shared" si="238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106</v>
      </c>
      <c r="P2558" s="7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11">
        <f t="shared" si="237"/>
        <v>41222.991400462961</v>
      </c>
      <c r="T2558" s="11">
        <f t="shared" si="238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118</v>
      </c>
      <c r="P2559" s="7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11">
        <f t="shared" si="237"/>
        <v>41744.745208333334</v>
      </c>
      <c r="T2559" s="11">
        <f t="shared" si="238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109</v>
      </c>
      <c r="P2560" s="7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11">
        <f t="shared" si="237"/>
        <v>42093.860023148154</v>
      </c>
      <c r="T2560" s="11">
        <f t="shared" si="238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111</v>
      </c>
      <c r="P2561" s="7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11">
        <f t="shared" si="237"/>
        <v>40829.873657407406</v>
      </c>
      <c r="T2561" s="11">
        <f t="shared" si="238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100</v>
      </c>
      <c r="P2562" s="7">
        <f t="shared" ref="P2562:P2625" si="240">($E2562/$L2562)</f>
        <v>143</v>
      </c>
      <c r="Q2562" t="str">
        <f t="shared" ref="Q2562:Q2625" si="241">(LEFT($N2562,SEARCH("/",$N2562,1)-1))</f>
        <v>music</v>
      </c>
      <c r="R2562" t="str">
        <f t="shared" ref="R2562:R2625" si="242">RIGHT($N2562,LEN($N2562)-SEARCH("/",$N2562))</f>
        <v>classical music</v>
      </c>
      <c r="S2562" s="11">
        <f t="shared" ref="S2562:S2625" si="243">((($J2562/60)/60)/24)+DATE(1970,1,1)</f>
        <v>42039.951087962967</v>
      </c>
      <c r="T2562" s="11">
        <f t="shared" ref="T2562:T2625" si="244">((($I2562/60)/60)/24)+DATE(1970,1,1)</f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5">ROUND(((E2563/D2563)*100),0)</f>
        <v>0</v>
      </c>
      <c r="P2563" s="7" t="e">
        <f t="shared" si="240"/>
        <v>#DIV/0!</v>
      </c>
      <c r="Q2563" t="str">
        <f t="shared" si="241"/>
        <v>food</v>
      </c>
      <c r="R2563" t="str">
        <f t="shared" si="242"/>
        <v>food trucks</v>
      </c>
      <c r="S2563" s="11">
        <f t="shared" si="243"/>
        <v>42260.528807870374</v>
      </c>
      <c r="T2563" s="11">
        <f t="shared" si="244"/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5"/>
        <v>1</v>
      </c>
      <c r="P2564" s="7">
        <f t="shared" si="240"/>
        <v>25</v>
      </c>
      <c r="Q2564" t="str">
        <f t="shared" si="241"/>
        <v>food</v>
      </c>
      <c r="R2564" t="str">
        <f t="shared" si="242"/>
        <v>food trucks</v>
      </c>
      <c r="S2564" s="11">
        <f t="shared" si="243"/>
        <v>42594.524756944447</v>
      </c>
      <c r="T2564" s="11">
        <f t="shared" si="244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5"/>
        <v>0</v>
      </c>
      <c r="P2565" s="7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11">
        <f t="shared" si="243"/>
        <v>42155.139479166668</v>
      </c>
      <c r="T2565" s="11">
        <f t="shared" si="244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7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11">
        <f t="shared" si="243"/>
        <v>41822.040497685186</v>
      </c>
      <c r="T2566" s="11">
        <f t="shared" si="244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1</v>
      </c>
      <c r="P2567" s="7">
        <f t="shared" si="240"/>
        <v>100</v>
      </c>
      <c r="Q2567" t="str">
        <f t="shared" si="241"/>
        <v>food</v>
      </c>
      <c r="R2567" t="str">
        <f t="shared" si="242"/>
        <v>food trucks</v>
      </c>
      <c r="S2567" s="11">
        <f t="shared" si="243"/>
        <v>42440.650335648148</v>
      </c>
      <c r="T2567" s="11">
        <f t="shared" si="244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7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11">
        <f t="shared" si="243"/>
        <v>41842.980879629627</v>
      </c>
      <c r="T2568" s="11">
        <f t="shared" si="244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0</v>
      </c>
      <c r="P2569" s="7">
        <f t="shared" si="240"/>
        <v>60</v>
      </c>
      <c r="Q2569" t="str">
        <f t="shared" si="241"/>
        <v>food</v>
      </c>
      <c r="R2569" t="str">
        <f t="shared" si="242"/>
        <v>food trucks</v>
      </c>
      <c r="S2569" s="11">
        <f t="shared" si="243"/>
        <v>42087.878912037035</v>
      </c>
      <c r="T2569" s="11">
        <f t="shared" si="244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1</v>
      </c>
      <c r="P2570" s="7">
        <f t="shared" si="240"/>
        <v>50</v>
      </c>
      <c r="Q2570" t="str">
        <f t="shared" si="241"/>
        <v>food</v>
      </c>
      <c r="R2570" t="str">
        <f t="shared" si="242"/>
        <v>food trucks</v>
      </c>
      <c r="S2570" s="11">
        <f t="shared" si="243"/>
        <v>42584.666597222225</v>
      </c>
      <c r="T2570" s="11">
        <f t="shared" si="244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</v>
      </c>
      <c r="P2571" s="7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11">
        <f t="shared" si="243"/>
        <v>42234.105462962965</v>
      </c>
      <c r="T2571" s="11">
        <f t="shared" si="244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1</v>
      </c>
      <c r="P2572" s="7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11">
        <f t="shared" si="243"/>
        <v>42744.903182870374</v>
      </c>
      <c r="T2572" s="11">
        <f t="shared" si="244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0</v>
      </c>
      <c r="P2573" s="7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11">
        <f t="shared" si="243"/>
        <v>42449.341678240744</v>
      </c>
      <c r="T2573" s="11">
        <f t="shared" si="244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7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11">
        <f t="shared" si="243"/>
        <v>42077.119409722218</v>
      </c>
      <c r="T2574" s="11">
        <f t="shared" si="244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7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11">
        <f t="shared" si="243"/>
        <v>41829.592002314814</v>
      </c>
      <c r="T2575" s="11">
        <f t="shared" si="244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7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11">
        <f t="shared" si="243"/>
        <v>42487.825752314813</v>
      </c>
      <c r="T2576" s="11">
        <f t="shared" si="244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11">
        <f t="shared" si="243"/>
        <v>41986.108726851846</v>
      </c>
      <c r="T2577" s="11">
        <f t="shared" si="244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7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11">
        <f t="shared" si="243"/>
        <v>42060.00980324074</v>
      </c>
      <c r="T2578" s="11">
        <f t="shared" si="244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7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11">
        <f t="shared" si="243"/>
        <v>41830.820567129631</v>
      </c>
      <c r="T2579" s="11">
        <f t="shared" si="244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7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11">
        <f t="shared" si="243"/>
        <v>42238.022905092599</v>
      </c>
      <c r="T2580" s="11">
        <f t="shared" si="244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0</v>
      </c>
      <c r="P2581" s="7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11">
        <f t="shared" si="243"/>
        <v>41837.829895833333</v>
      </c>
      <c r="T2581" s="11">
        <f t="shared" si="244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1</v>
      </c>
      <c r="P2582" s="7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11">
        <f t="shared" si="243"/>
        <v>42110.326423611114</v>
      </c>
      <c r="T2582" s="11">
        <f t="shared" si="244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11</v>
      </c>
      <c r="P2583" s="7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11">
        <f t="shared" si="243"/>
        <v>42294.628449074073</v>
      </c>
      <c r="T2583" s="11">
        <f t="shared" si="244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0</v>
      </c>
      <c r="P2584" s="7">
        <f t="shared" si="240"/>
        <v>1</v>
      </c>
      <c r="Q2584" t="str">
        <f t="shared" si="241"/>
        <v>food</v>
      </c>
      <c r="R2584" t="str">
        <f t="shared" si="242"/>
        <v>food trucks</v>
      </c>
      <c r="S2584" s="11">
        <f t="shared" si="243"/>
        <v>42642.988819444443</v>
      </c>
      <c r="T2584" s="11">
        <f t="shared" si="244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1</v>
      </c>
      <c r="P2585" s="7">
        <f t="shared" si="240"/>
        <v>1</v>
      </c>
      <c r="Q2585" t="str">
        <f t="shared" si="241"/>
        <v>food</v>
      </c>
      <c r="R2585" t="str">
        <f t="shared" si="242"/>
        <v>food trucks</v>
      </c>
      <c r="S2585" s="11">
        <f t="shared" si="243"/>
        <v>42019.76944444445</v>
      </c>
      <c r="T2585" s="11">
        <f t="shared" si="244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7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11">
        <f t="shared" si="243"/>
        <v>42140.173252314817</v>
      </c>
      <c r="T2586" s="11">
        <f t="shared" si="244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0</v>
      </c>
      <c r="P2587" s="7">
        <f t="shared" si="240"/>
        <v>50</v>
      </c>
      <c r="Q2587" t="str">
        <f t="shared" si="241"/>
        <v>food</v>
      </c>
      <c r="R2587" t="str">
        <f t="shared" si="242"/>
        <v>food trucks</v>
      </c>
      <c r="S2587" s="11">
        <f t="shared" si="243"/>
        <v>41795.963333333333</v>
      </c>
      <c r="T2587" s="11">
        <f t="shared" si="244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0</v>
      </c>
      <c r="P2588" s="7">
        <f t="shared" si="240"/>
        <v>5</v>
      </c>
      <c r="Q2588" t="str">
        <f t="shared" si="241"/>
        <v>food</v>
      </c>
      <c r="R2588" t="str">
        <f t="shared" si="242"/>
        <v>food trucks</v>
      </c>
      <c r="S2588" s="11">
        <f t="shared" si="243"/>
        <v>42333.330277777779</v>
      </c>
      <c r="T2588" s="11">
        <f t="shared" si="244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</v>
      </c>
      <c r="P2589" s="7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11">
        <f t="shared" si="243"/>
        <v>42338.675381944442</v>
      </c>
      <c r="T2589" s="11">
        <f t="shared" si="244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4</v>
      </c>
      <c r="P2590" s="7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11">
        <f t="shared" si="243"/>
        <v>42042.676226851851</v>
      </c>
      <c r="T2590" s="11">
        <f t="shared" si="244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0</v>
      </c>
      <c r="P2591" s="7">
        <f t="shared" si="240"/>
        <v>5</v>
      </c>
      <c r="Q2591" t="str">
        <f t="shared" si="241"/>
        <v>food</v>
      </c>
      <c r="R2591" t="str">
        <f t="shared" si="242"/>
        <v>food trucks</v>
      </c>
      <c r="S2591" s="11">
        <f t="shared" si="243"/>
        <v>42422.536192129628</v>
      </c>
      <c r="T2591" s="11">
        <f t="shared" si="244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7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11">
        <f t="shared" si="243"/>
        <v>42388.589085648149</v>
      </c>
      <c r="T2592" s="11">
        <f t="shared" si="244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2</v>
      </c>
      <c r="P2593" s="7">
        <f t="shared" si="240"/>
        <v>13</v>
      </c>
      <c r="Q2593" t="str">
        <f t="shared" si="241"/>
        <v>food</v>
      </c>
      <c r="R2593" t="str">
        <f t="shared" si="242"/>
        <v>food trucks</v>
      </c>
      <c r="S2593" s="11">
        <f t="shared" si="243"/>
        <v>42382.906527777777</v>
      </c>
      <c r="T2593" s="11">
        <f t="shared" si="244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0</v>
      </c>
      <c r="P2594" s="7">
        <f t="shared" si="240"/>
        <v>50</v>
      </c>
      <c r="Q2594" t="str">
        <f t="shared" si="241"/>
        <v>food</v>
      </c>
      <c r="R2594" t="str">
        <f t="shared" si="242"/>
        <v>food trucks</v>
      </c>
      <c r="S2594" s="11">
        <f t="shared" si="243"/>
        <v>41887.801168981481</v>
      </c>
      <c r="T2594" s="11">
        <f t="shared" si="244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7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11">
        <f t="shared" si="243"/>
        <v>42089.84520833334</v>
      </c>
      <c r="T2595" s="11">
        <f t="shared" si="244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0</v>
      </c>
      <c r="P2596" s="7">
        <f t="shared" si="240"/>
        <v>1</v>
      </c>
      <c r="Q2596" t="str">
        <f t="shared" si="241"/>
        <v>food</v>
      </c>
      <c r="R2596" t="str">
        <f t="shared" si="242"/>
        <v>food trucks</v>
      </c>
      <c r="S2596" s="11">
        <f t="shared" si="243"/>
        <v>41828.967916666668</v>
      </c>
      <c r="T2596" s="11">
        <f t="shared" si="244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12</v>
      </c>
      <c r="P2597" s="7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11">
        <f t="shared" si="243"/>
        <v>42760.244212962964</v>
      </c>
      <c r="T2597" s="11">
        <f t="shared" si="244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24</v>
      </c>
      <c r="P2598" s="7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11">
        <f t="shared" si="243"/>
        <v>41828.664456018516</v>
      </c>
      <c r="T2598" s="11">
        <f t="shared" si="244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6</v>
      </c>
      <c r="P2599" s="7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11">
        <f t="shared" si="243"/>
        <v>42510.341631944444</v>
      </c>
      <c r="T2599" s="11">
        <f t="shared" si="244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39</v>
      </c>
      <c r="P2600" s="7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11">
        <f t="shared" si="243"/>
        <v>42240.840289351851</v>
      </c>
      <c r="T2600" s="11">
        <f t="shared" si="244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1</v>
      </c>
      <c r="P2601" s="7">
        <f t="shared" si="240"/>
        <v>18</v>
      </c>
      <c r="Q2601" t="str">
        <f t="shared" si="241"/>
        <v>food</v>
      </c>
      <c r="R2601" t="str">
        <f t="shared" si="242"/>
        <v>food trucks</v>
      </c>
      <c r="S2601" s="11">
        <f t="shared" si="243"/>
        <v>41809.754016203704</v>
      </c>
      <c r="T2601" s="11">
        <f t="shared" si="244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7</v>
      </c>
      <c r="P2602" s="7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11">
        <f t="shared" si="243"/>
        <v>42394.900462962964</v>
      </c>
      <c r="T2602" s="11">
        <f t="shared" si="244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661</v>
      </c>
      <c r="P2603" s="7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11">
        <f t="shared" si="243"/>
        <v>41150.902187499996</v>
      </c>
      <c r="T2603" s="11">
        <f t="shared" si="244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326</v>
      </c>
      <c r="P2604" s="7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11">
        <f t="shared" si="243"/>
        <v>41915.747314814813</v>
      </c>
      <c r="T2604" s="11">
        <f t="shared" si="244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101</v>
      </c>
      <c r="P2605" s="7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11">
        <f t="shared" si="243"/>
        <v>41617.912662037037</v>
      </c>
      <c r="T2605" s="11">
        <f t="shared" si="244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104</v>
      </c>
      <c r="P2606" s="7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11">
        <f t="shared" si="243"/>
        <v>40998.051192129627</v>
      </c>
      <c r="T2606" s="11">
        <f t="shared" si="244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107</v>
      </c>
      <c r="P2607" s="7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11">
        <f t="shared" si="243"/>
        <v>42508.541550925926</v>
      </c>
      <c r="T2607" s="11">
        <f t="shared" si="244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110</v>
      </c>
      <c r="P2608" s="7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11">
        <f t="shared" si="243"/>
        <v>41726.712754629632</v>
      </c>
      <c r="T2608" s="11">
        <f t="shared" si="244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408</v>
      </c>
      <c r="P2609" s="7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11">
        <f t="shared" si="243"/>
        <v>42184.874675925923</v>
      </c>
      <c r="T2609" s="11">
        <f t="shared" si="244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224</v>
      </c>
      <c r="P2610" s="7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11">
        <f t="shared" si="243"/>
        <v>42767.801712962959</v>
      </c>
      <c r="T2610" s="11">
        <f t="shared" si="244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304</v>
      </c>
      <c r="P2611" s="7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11">
        <f t="shared" si="243"/>
        <v>41075.237858796296</v>
      </c>
      <c r="T2611" s="11">
        <f t="shared" si="244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141</v>
      </c>
      <c r="P2612" s="7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11">
        <f t="shared" si="243"/>
        <v>42564.881076388891</v>
      </c>
      <c r="T2612" s="11">
        <f t="shared" si="244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2791</v>
      </c>
      <c r="P2613" s="7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11">
        <f t="shared" si="243"/>
        <v>42704.335810185185</v>
      </c>
      <c r="T2613" s="11">
        <f t="shared" si="244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172</v>
      </c>
      <c r="P2614" s="7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11">
        <f t="shared" si="243"/>
        <v>41982.143171296295</v>
      </c>
      <c r="T2614" s="11">
        <f t="shared" si="244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101</v>
      </c>
      <c r="P2615" s="7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11">
        <f t="shared" si="243"/>
        <v>41143.81821759259</v>
      </c>
      <c r="T2615" s="11">
        <f t="shared" si="244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102</v>
      </c>
      <c r="P2616" s="7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11">
        <f t="shared" si="243"/>
        <v>41730.708472222221</v>
      </c>
      <c r="T2616" s="11">
        <f t="shared" si="244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170</v>
      </c>
      <c r="P2617" s="7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11">
        <f t="shared" si="243"/>
        <v>42453.49726851852</v>
      </c>
      <c r="T2617" s="11">
        <f t="shared" si="244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115</v>
      </c>
      <c r="P2618" s="7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11">
        <f t="shared" si="243"/>
        <v>42211.99454861111</v>
      </c>
      <c r="T2618" s="11">
        <f t="shared" si="244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878</v>
      </c>
      <c r="P2619" s="7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11">
        <f t="shared" si="243"/>
        <v>41902.874432870369</v>
      </c>
      <c r="T2619" s="11">
        <f t="shared" si="244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105</v>
      </c>
      <c r="P2620" s="7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11">
        <f t="shared" si="243"/>
        <v>42279.792372685188</v>
      </c>
      <c r="T2620" s="11">
        <f t="shared" si="244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188</v>
      </c>
      <c r="P2621" s="7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11">
        <f t="shared" si="243"/>
        <v>42273.884305555555</v>
      </c>
      <c r="T2621" s="11">
        <f t="shared" si="244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144</v>
      </c>
      <c r="P2622" s="7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11">
        <f t="shared" si="243"/>
        <v>42251.16715277778</v>
      </c>
      <c r="T2622" s="11">
        <f t="shared" si="244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146</v>
      </c>
      <c r="P2623" s="7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11">
        <f t="shared" si="243"/>
        <v>42115.74754629629</v>
      </c>
      <c r="T2623" s="11">
        <f t="shared" si="244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131</v>
      </c>
      <c r="P2624" s="7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11">
        <f t="shared" si="243"/>
        <v>42689.74324074074</v>
      </c>
      <c r="T2624" s="11">
        <f t="shared" si="244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114</v>
      </c>
      <c r="P2625" s="7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11">
        <f t="shared" si="243"/>
        <v>42692.256550925929</v>
      </c>
      <c r="T2625" s="11">
        <f t="shared" si="244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1379</v>
      </c>
      <c r="P2626" s="7">
        <f t="shared" ref="P2626:P2689" si="246">($E2626/$L2626)</f>
        <v>31.820544982698959</v>
      </c>
      <c r="Q2626" t="str">
        <f t="shared" ref="Q2626:Q2689" si="247">(LEFT($N2626,SEARCH("/",$N2626,1)-1))</f>
        <v>technology</v>
      </c>
      <c r="R2626" t="str">
        <f t="shared" ref="R2626:R2689" si="248">RIGHT($N2626,LEN($N2626)-SEARCH("/",$N2626))</f>
        <v>space exploration</v>
      </c>
      <c r="S2626" s="11">
        <f t="shared" ref="S2626:S2689" si="249">((($J2626/60)/60)/24)+DATE(1970,1,1)</f>
        <v>41144.42155092593</v>
      </c>
      <c r="T2626" s="11">
        <f t="shared" ref="T2626:T2689" si="250">((($I2626/60)/60)/24)+DATE(1970,1,1)</f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51">ROUND(((E2627/D2627)*100),0)</f>
        <v>956</v>
      </c>
      <c r="P2627" s="7">
        <f t="shared" si="246"/>
        <v>27.576923076923077</v>
      </c>
      <c r="Q2627" t="str">
        <f t="shared" si="247"/>
        <v>technology</v>
      </c>
      <c r="R2627" t="str">
        <f t="shared" si="248"/>
        <v>space exploration</v>
      </c>
      <c r="S2627" s="11">
        <f t="shared" si="249"/>
        <v>42658.810277777782</v>
      </c>
      <c r="T2627" s="11">
        <f t="shared" si="250"/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51"/>
        <v>112</v>
      </c>
      <c r="P2628" s="7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11">
        <f t="shared" si="249"/>
        <v>42128.628113425926</v>
      </c>
      <c r="T2628" s="11">
        <f t="shared" si="250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1"/>
        <v>647</v>
      </c>
      <c r="P2629" s="7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11">
        <f t="shared" si="249"/>
        <v>42304.829409722224</v>
      </c>
      <c r="T2629" s="11">
        <f t="shared" si="250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110</v>
      </c>
      <c r="P2630" s="7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11">
        <f t="shared" si="249"/>
        <v>41953.966053240743</v>
      </c>
      <c r="T2630" s="11">
        <f t="shared" si="250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128</v>
      </c>
      <c r="P2631" s="7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11">
        <f t="shared" si="249"/>
        <v>42108.538449074069</v>
      </c>
      <c r="T2631" s="11">
        <f t="shared" si="250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158</v>
      </c>
      <c r="P2632" s="7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11">
        <f t="shared" si="249"/>
        <v>42524.105462962965</v>
      </c>
      <c r="T2632" s="11">
        <f t="shared" si="250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115</v>
      </c>
      <c r="P2633" s="7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11">
        <f t="shared" si="249"/>
        <v>42218.169293981482</v>
      </c>
      <c r="T2633" s="11">
        <f t="shared" si="250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137</v>
      </c>
      <c r="P2634" s="7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11">
        <f t="shared" si="249"/>
        <v>42494.061793981484</v>
      </c>
      <c r="T2634" s="11">
        <f t="shared" si="250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355</v>
      </c>
      <c r="P2635" s="7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11">
        <f t="shared" si="249"/>
        <v>41667.823287037041</v>
      </c>
      <c r="T2635" s="11">
        <f t="shared" si="250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106</v>
      </c>
      <c r="P2636" s="7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11">
        <f t="shared" si="249"/>
        <v>42612.656493055561</v>
      </c>
      <c r="T2636" s="11">
        <f t="shared" si="250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100</v>
      </c>
      <c r="P2637" s="7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11">
        <f t="shared" si="249"/>
        <v>42037.950937500005</v>
      </c>
      <c r="T2637" s="11">
        <f t="shared" si="250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187</v>
      </c>
      <c r="P2638" s="7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11">
        <f t="shared" si="249"/>
        <v>42636.614745370374</v>
      </c>
      <c r="T2638" s="11">
        <f t="shared" si="250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166</v>
      </c>
      <c r="P2639" s="7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11">
        <f t="shared" si="249"/>
        <v>42639.549479166672</v>
      </c>
      <c r="T2639" s="11">
        <f t="shared" si="250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102</v>
      </c>
      <c r="P2640" s="7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11">
        <f t="shared" si="249"/>
        <v>41989.913136574076</v>
      </c>
      <c r="T2640" s="11">
        <f t="shared" si="250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164</v>
      </c>
      <c r="P2641" s="7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11">
        <f t="shared" si="249"/>
        <v>42024.86513888889</v>
      </c>
      <c r="T2641" s="11">
        <f t="shared" si="250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106</v>
      </c>
      <c r="P2642" s="7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11">
        <f t="shared" si="249"/>
        <v>42103.160578703704</v>
      </c>
      <c r="T2642" s="11">
        <f t="shared" si="250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1</v>
      </c>
      <c r="P2643" s="7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11">
        <f t="shared" si="249"/>
        <v>41880.827118055553</v>
      </c>
      <c r="T2643" s="11">
        <f t="shared" si="250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7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11">
        <f t="shared" si="249"/>
        <v>42536.246620370366</v>
      </c>
      <c r="T2644" s="11">
        <f t="shared" si="250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34</v>
      </c>
      <c r="P2645" s="7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11">
        <f t="shared" si="249"/>
        <v>42689.582349537035</v>
      </c>
      <c r="T2645" s="11">
        <f t="shared" si="250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</v>
      </c>
      <c r="P2646" s="7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11">
        <f t="shared" si="249"/>
        <v>42774.792071759264</v>
      </c>
      <c r="T2646" s="11">
        <f t="shared" si="250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11</v>
      </c>
      <c r="P2647" s="7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11">
        <f t="shared" si="249"/>
        <v>41921.842627314814</v>
      </c>
      <c r="T2647" s="11">
        <f t="shared" si="250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</v>
      </c>
      <c r="P2648" s="7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11">
        <f t="shared" si="249"/>
        <v>42226.313298611116</v>
      </c>
      <c r="T2648" s="11">
        <f t="shared" si="250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</v>
      </c>
      <c r="P2649" s="7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11">
        <f t="shared" si="249"/>
        <v>42200.261793981481</v>
      </c>
      <c r="T2649" s="11">
        <f t="shared" si="250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1</v>
      </c>
      <c r="P2650" s="7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11">
        <f t="shared" si="249"/>
        <v>42408.714814814812</v>
      </c>
      <c r="T2650" s="11">
        <f t="shared" si="250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0</v>
      </c>
      <c r="P2651" s="7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11">
        <f t="shared" si="249"/>
        <v>42341.99700231482</v>
      </c>
      <c r="T2651" s="11">
        <f t="shared" si="250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1</v>
      </c>
      <c r="P2652" s="7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11">
        <f t="shared" si="249"/>
        <v>42695.624340277776</v>
      </c>
      <c r="T2652" s="11">
        <f t="shared" si="250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2</v>
      </c>
      <c r="P2653" s="7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11">
        <f t="shared" si="249"/>
        <v>42327.805659722217</v>
      </c>
      <c r="T2653" s="11">
        <f t="shared" si="250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1</v>
      </c>
      <c r="P2654" s="7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11">
        <f t="shared" si="249"/>
        <v>41953.158854166672</v>
      </c>
      <c r="T2654" s="11">
        <f t="shared" si="250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12</v>
      </c>
      <c r="P2655" s="7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11">
        <f t="shared" si="249"/>
        <v>41771.651932870373</v>
      </c>
      <c r="T2655" s="11">
        <f t="shared" si="250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0</v>
      </c>
      <c r="P2656" s="7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11">
        <f t="shared" si="249"/>
        <v>42055.600995370376</v>
      </c>
      <c r="T2656" s="11">
        <f t="shared" si="250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21</v>
      </c>
      <c r="P2657" s="7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11">
        <f t="shared" si="249"/>
        <v>42381.866284722222</v>
      </c>
      <c r="T2657" s="11">
        <f t="shared" si="250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11</v>
      </c>
      <c r="P2658" s="7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11">
        <f t="shared" si="249"/>
        <v>42767.688518518517</v>
      </c>
      <c r="T2658" s="11">
        <f t="shared" si="250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19</v>
      </c>
      <c r="P2659" s="7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11">
        <f t="shared" si="249"/>
        <v>42551.928854166668</v>
      </c>
      <c r="T2659" s="11">
        <f t="shared" si="250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0</v>
      </c>
      <c r="P2660" s="7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11">
        <f t="shared" si="249"/>
        <v>42551.884189814817</v>
      </c>
      <c r="T2660" s="11">
        <f t="shared" si="250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3</v>
      </c>
      <c r="P2661" s="7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11">
        <f t="shared" si="249"/>
        <v>42082.069560185191</v>
      </c>
      <c r="T2661" s="11">
        <f t="shared" si="250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0</v>
      </c>
      <c r="P2662" s="7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11">
        <f t="shared" si="249"/>
        <v>42272.713171296295</v>
      </c>
      <c r="T2662" s="11">
        <f t="shared" si="250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103</v>
      </c>
      <c r="P2663" s="7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11">
        <f t="shared" si="249"/>
        <v>41542.958449074074</v>
      </c>
      <c r="T2663" s="11">
        <f t="shared" si="250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107</v>
      </c>
      <c r="P2664" s="7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11">
        <f t="shared" si="249"/>
        <v>42207.746678240743</v>
      </c>
      <c r="T2664" s="11">
        <f t="shared" si="250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105</v>
      </c>
      <c r="P2665" s="7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11">
        <f t="shared" si="249"/>
        <v>42222.622766203705</v>
      </c>
      <c r="T2665" s="11">
        <f t="shared" si="250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103</v>
      </c>
      <c r="P2666" s="7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11">
        <f t="shared" si="249"/>
        <v>42313.02542824074</v>
      </c>
      <c r="T2666" s="11">
        <f t="shared" si="250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123</v>
      </c>
      <c r="P2667" s="7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11">
        <f t="shared" si="249"/>
        <v>42083.895532407405</v>
      </c>
      <c r="T2667" s="11">
        <f t="shared" si="250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159</v>
      </c>
      <c r="P2668" s="7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11">
        <f t="shared" si="249"/>
        <v>42235.764340277776</v>
      </c>
      <c r="T2668" s="11">
        <f t="shared" si="250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111</v>
      </c>
      <c r="P2669" s="7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11">
        <f t="shared" si="249"/>
        <v>42380.926111111112</v>
      </c>
      <c r="T2669" s="11">
        <f t="shared" si="250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171</v>
      </c>
      <c r="P2670" s="7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11">
        <f t="shared" si="249"/>
        <v>42275.588715277772</v>
      </c>
      <c r="T2670" s="11">
        <f t="shared" si="250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125</v>
      </c>
      <c r="P2671" s="7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11">
        <f t="shared" si="249"/>
        <v>42319.035833333335</v>
      </c>
      <c r="T2671" s="11">
        <f t="shared" si="250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</v>
      </c>
      <c r="P2672" s="7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11">
        <f t="shared" si="249"/>
        <v>41821.020601851851</v>
      </c>
      <c r="T2672" s="11">
        <f t="shared" si="250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11</v>
      </c>
      <c r="P2673" s="7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11">
        <f t="shared" si="249"/>
        <v>41962.749027777783</v>
      </c>
      <c r="T2673" s="11">
        <f t="shared" si="250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33</v>
      </c>
      <c r="P2674" s="7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11">
        <f t="shared" si="249"/>
        <v>42344.884143518517</v>
      </c>
      <c r="T2674" s="11">
        <f t="shared" si="250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28</v>
      </c>
      <c r="P2675" s="7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11">
        <f t="shared" si="249"/>
        <v>41912.541655092595</v>
      </c>
      <c r="T2675" s="11">
        <f t="shared" si="250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63</v>
      </c>
      <c r="P2676" s="7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11">
        <f t="shared" si="249"/>
        <v>42529.632754629631</v>
      </c>
      <c r="T2676" s="11">
        <f t="shared" si="250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8</v>
      </c>
      <c r="P2677" s="7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11">
        <f t="shared" si="249"/>
        <v>41923.857511574075</v>
      </c>
      <c r="T2677" s="11">
        <f t="shared" si="250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50</v>
      </c>
      <c r="P2678" s="7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11">
        <f t="shared" si="249"/>
        <v>42482.624699074076</v>
      </c>
      <c r="T2678" s="11">
        <f t="shared" si="250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18</v>
      </c>
      <c r="P2679" s="7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11">
        <f t="shared" si="249"/>
        <v>41793.029432870368</v>
      </c>
      <c r="T2679" s="11">
        <f t="shared" si="250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0</v>
      </c>
      <c r="P2680" s="7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11">
        <f t="shared" si="249"/>
        <v>42241.798206018517</v>
      </c>
      <c r="T2680" s="11">
        <f t="shared" si="250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0</v>
      </c>
      <c r="P2681" s="7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11">
        <f t="shared" si="249"/>
        <v>42033.001087962963</v>
      </c>
      <c r="T2681" s="11">
        <f t="shared" si="250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1</v>
      </c>
      <c r="P2682" s="7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11">
        <f t="shared" si="249"/>
        <v>42436.211701388893</v>
      </c>
      <c r="T2682" s="11">
        <f t="shared" si="250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1</v>
      </c>
      <c r="P2683" s="7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11">
        <f t="shared" si="249"/>
        <v>41805.895254629628</v>
      </c>
      <c r="T2683" s="11">
        <f t="shared" si="250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28</v>
      </c>
      <c r="P2684" s="7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11">
        <f t="shared" si="249"/>
        <v>41932.871990740743</v>
      </c>
      <c r="T2684" s="11">
        <f t="shared" si="250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0</v>
      </c>
      <c r="P2685" s="7">
        <f t="shared" si="246"/>
        <v>12</v>
      </c>
      <c r="Q2685" t="str">
        <f t="shared" si="247"/>
        <v>food</v>
      </c>
      <c r="R2685" t="str">
        <f t="shared" si="248"/>
        <v>food trucks</v>
      </c>
      <c r="S2685" s="11">
        <f t="shared" si="249"/>
        <v>42034.75509259259</v>
      </c>
      <c r="T2685" s="11">
        <f t="shared" si="250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</v>
      </c>
      <c r="P2686" s="7">
        <f t="shared" si="246"/>
        <v>200</v>
      </c>
      <c r="Q2686" t="str">
        <f t="shared" si="247"/>
        <v>food</v>
      </c>
      <c r="R2686" t="str">
        <f t="shared" si="248"/>
        <v>food trucks</v>
      </c>
      <c r="S2686" s="11">
        <f t="shared" si="249"/>
        <v>41820.914641203701</v>
      </c>
      <c r="T2686" s="11">
        <f t="shared" si="250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0</v>
      </c>
      <c r="P2687" s="7">
        <f t="shared" si="246"/>
        <v>10</v>
      </c>
      <c r="Q2687" t="str">
        <f t="shared" si="247"/>
        <v>food</v>
      </c>
      <c r="R2687" t="str">
        <f t="shared" si="248"/>
        <v>food trucks</v>
      </c>
      <c r="S2687" s="11">
        <f t="shared" si="249"/>
        <v>42061.69594907407</v>
      </c>
      <c r="T2687" s="11">
        <f t="shared" si="250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7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11">
        <f t="shared" si="249"/>
        <v>41892.974803240737</v>
      </c>
      <c r="T2688" s="11">
        <f t="shared" si="250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7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11">
        <f t="shared" si="249"/>
        <v>42154.64025462963</v>
      </c>
      <c r="T2689" s="11">
        <f t="shared" si="250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0</v>
      </c>
      <c r="P2690" s="7">
        <f t="shared" ref="P2690:P2753" si="252">($E2690/$L2690)</f>
        <v>5.2857142857142856</v>
      </c>
      <c r="Q2690" t="str">
        <f t="shared" ref="Q2690:Q2753" si="253">(LEFT($N2690,SEARCH("/",$N2690,1)-1))</f>
        <v>food</v>
      </c>
      <c r="R2690" t="str">
        <f t="shared" ref="R2690:R2753" si="254">RIGHT($N2690,LEN($N2690)-SEARCH("/",$N2690))</f>
        <v>food trucks</v>
      </c>
      <c r="S2690" s="11">
        <f t="shared" ref="S2690:S2753" si="255">((($J2690/60)/60)/24)+DATE(1970,1,1)</f>
        <v>42028.118865740747</v>
      </c>
      <c r="T2690" s="11">
        <f t="shared" ref="T2690:T2753" si="256">((($I2690/60)/60)/24)+DATE(1970,1,1)</f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7">ROUND(((E2691/D2691)*100),0)</f>
        <v>0</v>
      </c>
      <c r="P2691" s="7">
        <f t="shared" si="252"/>
        <v>1</v>
      </c>
      <c r="Q2691" t="str">
        <f t="shared" si="253"/>
        <v>food</v>
      </c>
      <c r="R2691" t="str">
        <f t="shared" si="254"/>
        <v>food trucks</v>
      </c>
      <c r="S2691" s="11">
        <f t="shared" si="255"/>
        <v>42551.961689814809</v>
      </c>
      <c r="T2691" s="11">
        <f t="shared" si="256"/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7"/>
        <v>11</v>
      </c>
      <c r="P2692" s="7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11">
        <f t="shared" si="255"/>
        <v>42113.105046296296</v>
      </c>
      <c r="T2692" s="11">
        <f t="shared" si="256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7"/>
        <v>0</v>
      </c>
      <c r="P2693" s="7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11">
        <f t="shared" si="255"/>
        <v>42089.724039351851</v>
      </c>
      <c r="T2693" s="11">
        <f t="shared" si="256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1</v>
      </c>
      <c r="P2694" s="7">
        <f t="shared" si="252"/>
        <v>25</v>
      </c>
      <c r="Q2694" t="str">
        <f t="shared" si="253"/>
        <v>food</v>
      </c>
      <c r="R2694" t="str">
        <f t="shared" si="254"/>
        <v>food trucks</v>
      </c>
      <c r="S2694" s="11">
        <f t="shared" si="255"/>
        <v>42058.334027777775</v>
      </c>
      <c r="T2694" s="11">
        <f t="shared" si="256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1</v>
      </c>
      <c r="P2695" s="7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11">
        <f t="shared" si="255"/>
        <v>41834.138495370367</v>
      </c>
      <c r="T2695" s="11">
        <f t="shared" si="256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0</v>
      </c>
      <c r="P2696" s="7">
        <f t="shared" si="252"/>
        <v>1</v>
      </c>
      <c r="Q2696" t="str">
        <f t="shared" si="253"/>
        <v>food</v>
      </c>
      <c r="R2696" t="str">
        <f t="shared" si="254"/>
        <v>food trucks</v>
      </c>
      <c r="S2696" s="11">
        <f t="shared" si="255"/>
        <v>41878.140497685185</v>
      </c>
      <c r="T2696" s="11">
        <f t="shared" si="256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0</v>
      </c>
      <c r="P2697" s="7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11">
        <f t="shared" si="255"/>
        <v>42048.181921296295</v>
      </c>
      <c r="T2697" s="11">
        <f t="shared" si="256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6</v>
      </c>
      <c r="P2698" s="7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11">
        <f t="shared" si="255"/>
        <v>41964.844444444447</v>
      </c>
      <c r="T2698" s="11">
        <f t="shared" si="256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26</v>
      </c>
      <c r="P2699" s="7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11">
        <f t="shared" si="255"/>
        <v>42187.940081018518</v>
      </c>
      <c r="T2699" s="11">
        <f t="shared" si="256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0</v>
      </c>
      <c r="P2700" s="7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11">
        <f t="shared" si="255"/>
        <v>41787.898240740738</v>
      </c>
      <c r="T2700" s="11">
        <f t="shared" si="256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7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11">
        <f t="shared" si="255"/>
        <v>41829.896562499998</v>
      </c>
      <c r="T2701" s="11">
        <f t="shared" si="256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1</v>
      </c>
      <c r="P2702" s="7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11">
        <f t="shared" si="255"/>
        <v>41870.87467592593</v>
      </c>
      <c r="T2702" s="11">
        <f t="shared" si="256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46</v>
      </c>
      <c r="P2703" s="7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11">
        <f t="shared" si="255"/>
        <v>42801.774699074071</v>
      </c>
      <c r="T2703" s="11">
        <f t="shared" si="256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34</v>
      </c>
      <c r="P2704" s="7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11">
        <f t="shared" si="255"/>
        <v>42800.801817129628</v>
      </c>
      <c r="T2704" s="11">
        <f t="shared" si="256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104</v>
      </c>
      <c r="P2705" s="7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11">
        <f t="shared" si="255"/>
        <v>42756.690162037034</v>
      </c>
      <c r="T2705" s="11">
        <f t="shared" si="256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</v>
      </c>
      <c r="P2706" s="7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11">
        <f t="shared" si="255"/>
        <v>42787.862430555557</v>
      </c>
      <c r="T2706" s="11">
        <f t="shared" si="256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11</v>
      </c>
      <c r="P2707" s="7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11">
        <f t="shared" si="255"/>
        <v>42773.916180555556</v>
      </c>
      <c r="T2707" s="11">
        <f t="shared" si="256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112</v>
      </c>
      <c r="P2708" s="7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11">
        <f t="shared" si="255"/>
        <v>41899.294942129629</v>
      </c>
      <c r="T2708" s="11">
        <f t="shared" si="256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351</v>
      </c>
      <c r="P2709" s="7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11">
        <f t="shared" si="255"/>
        <v>41391.782905092594</v>
      </c>
      <c r="T2709" s="11">
        <f t="shared" si="256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233</v>
      </c>
      <c r="P2710" s="7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11">
        <f t="shared" si="255"/>
        <v>42512.698217592595</v>
      </c>
      <c r="T2710" s="11">
        <f t="shared" si="256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102</v>
      </c>
      <c r="P2711" s="7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11">
        <f t="shared" si="255"/>
        <v>42612.149780092594</v>
      </c>
      <c r="T2711" s="11">
        <f t="shared" si="256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154</v>
      </c>
      <c r="P2712" s="7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11">
        <f t="shared" si="255"/>
        <v>41828.229490740741</v>
      </c>
      <c r="T2712" s="11">
        <f t="shared" si="256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101</v>
      </c>
      <c r="P2713" s="7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11">
        <f t="shared" si="255"/>
        <v>41780.745254629634</v>
      </c>
      <c r="T2713" s="11">
        <f t="shared" si="256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131</v>
      </c>
      <c r="P2714" s="7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11">
        <f t="shared" si="255"/>
        <v>41432.062037037038</v>
      </c>
      <c r="T2714" s="11">
        <f t="shared" si="256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102</v>
      </c>
      <c r="P2715" s="7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11">
        <f t="shared" si="255"/>
        <v>42322.653749999998</v>
      </c>
      <c r="T2715" s="11">
        <f t="shared" si="256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116</v>
      </c>
      <c r="P2716" s="7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11">
        <f t="shared" si="255"/>
        <v>42629.655046296291</v>
      </c>
      <c r="T2716" s="11">
        <f t="shared" si="256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265</v>
      </c>
      <c r="P2717" s="7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11">
        <f t="shared" si="255"/>
        <v>42387.398472222223</v>
      </c>
      <c r="T2717" s="11">
        <f t="shared" si="256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120</v>
      </c>
      <c r="P2718" s="7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11">
        <f t="shared" si="255"/>
        <v>42255.333252314813</v>
      </c>
      <c r="T2718" s="11">
        <f t="shared" si="256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120</v>
      </c>
      <c r="P2719" s="7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11">
        <f t="shared" si="255"/>
        <v>41934.914918981485</v>
      </c>
      <c r="T2719" s="11">
        <f t="shared" si="256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104</v>
      </c>
      <c r="P2720" s="7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11">
        <f t="shared" si="255"/>
        <v>42465.596585648149</v>
      </c>
      <c r="T2720" s="11">
        <f t="shared" si="256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109</v>
      </c>
      <c r="P2721" s="7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11">
        <f t="shared" si="255"/>
        <v>42418.031180555554</v>
      </c>
      <c r="T2721" s="11">
        <f t="shared" si="256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118</v>
      </c>
      <c r="P2722" s="7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11">
        <f t="shared" si="255"/>
        <v>42655.465891203698</v>
      </c>
      <c r="T2722" s="11">
        <f t="shared" si="256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1462</v>
      </c>
      <c r="P2723" s="7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11">
        <f t="shared" si="255"/>
        <v>41493.543958333335</v>
      </c>
      <c r="T2723" s="11">
        <f t="shared" si="256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253</v>
      </c>
      <c r="P2724" s="7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11">
        <f t="shared" si="255"/>
        <v>42704.857094907406</v>
      </c>
      <c r="T2724" s="11">
        <f t="shared" si="256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140</v>
      </c>
      <c r="P2725" s="7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11">
        <f t="shared" si="255"/>
        <v>41944.83898148148</v>
      </c>
      <c r="T2725" s="11">
        <f t="shared" si="256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297</v>
      </c>
      <c r="P2726" s="7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11">
        <f t="shared" si="255"/>
        <v>42199.32707175926</v>
      </c>
      <c r="T2726" s="11">
        <f t="shared" si="256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145</v>
      </c>
      <c r="P2727" s="7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11">
        <f t="shared" si="255"/>
        <v>42745.744618055556</v>
      </c>
      <c r="T2727" s="11">
        <f t="shared" si="256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106</v>
      </c>
      <c r="P2728" s="7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11">
        <f t="shared" si="255"/>
        <v>42452.579988425925</v>
      </c>
      <c r="T2728" s="11">
        <f t="shared" si="256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493</v>
      </c>
      <c r="P2729" s="7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11">
        <f t="shared" si="255"/>
        <v>42198.676655092597</v>
      </c>
      <c r="T2729" s="11">
        <f t="shared" si="256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202</v>
      </c>
      <c r="P2730" s="7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11">
        <f t="shared" si="255"/>
        <v>42333.59993055556</v>
      </c>
      <c r="T2730" s="11">
        <f t="shared" si="256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104</v>
      </c>
      <c r="P2731" s="7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11">
        <f t="shared" si="255"/>
        <v>42095.240706018521</v>
      </c>
      <c r="T2731" s="11">
        <f t="shared" si="256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170</v>
      </c>
      <c r="P2732" s="7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11">
        <f t="shared" si="255"/>
        <v>41351.541377314818</v>
      </c>
      <c r="T2732" s="11">
        <f t="shared" si="256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104</v>
      </c>
      <c r="P2733" s="7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11">
        <f t="shared" si="255"/>
        <v>41872.525717592594</v>
      </c>
      <c r="T2733" s="11">
        <f t="shared" si="256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118</v>
      </c>
      <c r="P2734" s="7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11">
        <f t="shared" si="255"/>
        <v>41389.808194444442</v>
      </c>
      <c r="T2734" s="11">
        <f t="shared" si="256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108</v>
      </c>
      <c r="P2735" s="7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11">
        <f t="shared" si="255"/>
        <v>42044.272847222222</v>
      </c>
      <c r="T2735" s="11">
        <f t="shared" si="256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2260300</v>
      </c>
      <c r="P2736" s="7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11">
        <f t="shared" si="255"/>
        <v>42626.668888888889</v>
      </c>
      <c r="T2736" s="11">
        <f t="shared" si="256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978</v>
      </c>
      <c r="P2737" s="7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11">
        <f t="shared" si="255"/>
        <v>41316.120949074073</v>
      </c>
      <c r="T2737" s="11">
        <f t="shared" si="256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123</v>
      </c>
      <c r="P2738" s="7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11">
        <f t="shared" si="255"/>
        <v>41722.666354166664</v>
      </c>
      <c r="T2738" s="11">
        <f t="shared" si="256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246</v>
      </c>
      <c r="P2739" s="7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11">
        <f t="shared" si="255"/>
        <v>41611.917673611111</v>
      </c>
      <c r="T2739" s="11">
        <f t="shared" si="256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148</v>
      </c>
      <c r="P2740" s="7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11">
        <f t="shared" si="255"/>
        <v>42620.143564814818</v>
      </c>
      <c r="T2740" s="11">
        <f t="shared" si="256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384</v>
      </c>
      <c r="P2741" s="7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11">
        <f t="shared" si="255"/>
        <v>41719.887928240743</v>
      </c>
      <c r="T2741" s="11">
        <f t="shared" si="256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103</v>
      </c>
      <c r="P2742" s="7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11">
        <f t="shared" si="255"/>
        <v>42045.031851851847</v>
      </c>
      <c r="T2742" s="11">
        <f t="shared" si="256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0</v>
      </c>
      <c r="P2743" s="7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11">
        <f t="shared" si="255"/>
        <v>41911.657430555555</v>
      </c>
      <c r="T2743" s="11">
        <f t="shared" si="256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29</v>
      </c>
      <c r="P2744" s="7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11">
        <f t="shared" si="255"/>
        <v>41030.719756944447</v>
      </c>
      <c r="T2744" s="11">
        <f t="shared" si="256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7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11">
        <f t="shared" si="255"/>
        <v>42632.328784722224</v>
      </c>
      <c r="T2745" s="11">
        <f t="shared" si="256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</v>
      </c>
      <c r="P2746" s="7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11">
        <f t="shared" si="255"/>
        <v>40938.062476851854</v>
      </c>
      <c r="T2746" s="11">
        <f t="shared" si="256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22</v>
      </c>
      <c r="P2747" s="7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11">
        <f t="shared" si="255"/>
        <v>41044.988055555557</v>
      </c>
      <c r="T2747" s="11">
        <f t="shared" si="256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27</v>
      </c>
      <c r="P2748" s="7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11">
        <f t="shared" si="255"/>
        <v>41850.781377314815</v>
      </c>
      <c r="T2748" s="11">
        <f t="shared" si="256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28</v>
      </c>
      <c r="P2749" s="7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11">
        <f t="shared" si="255"/>
        <v>41044.64811342593</v>
      </c>
      <c r="T2749" s="11">
        <f t="shared" si="256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</v>
      </c>
      <c r="P2750" s="7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11">
        <f t="shared" si="255"/>
        <v>42585.7106712963</v>
      </c>
      <c r="T2750" s="11">
        <f t="shared" si="256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</v>
      </c>
      <c r="P2751" s="7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11">
        <f t="shared" si="255"/>
        <v>42068.799039351856</v>
      </c>
      <c r="T2751" s="11">
        <f t="shared" si="256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7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11">
        <f t="shared" si="255"/>
        <v>41078.899826388886</v>
      </c>
      <c r="T2752" s="11">
        <f t="shared" si="256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7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11">
        <f t="shared" si="255"/>
        <v>41747.887060185189</v>
      </c>
      <c r="T2753" s="11">
        <f t="shared" si="256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11</v>
      </c>
      <c r="P2754" s="7">
        <f t="shared" ref="P2754:P2817" si="258">($E2754/$L2754)</f>
        <v>39.285714285714285</v>
      </c>
      <c r="Q2754" t="str">
        <f t="shared" ref="Q2754:Q2817" si="259">(LEFT($N2754,SEARCH("/",$N2754,1)-1))</f>
        <v>publishing</v>
      </c>
      <c r="R2754" t="str">
        <f t="shared" ref="R2754:R2817" si="260">RIGHT($N2754,LEN($N2754)-SEARCH("/",$N2754))</f>
        <v>children's books</v>
      </c>
      <c r="S2754" s="11">
        <f t="shared" ref="S2754:S2817" si="261">((($J2754/60)/60)/24)+DATE(1970,1,1)</f>
        <v>40855.765092592592</v>
      </c>
      <c r="T2754" s="11">
        <f t="shared" ref="T2754:T2817" si="262">((($I2754/60)/60)/24)+DATE(1970,1,1)</f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3">ROUND(((E2755/D2755)*100),0)</f>
        <v>19</v>
      </c>
      <c r="P2755" s="7">
        <f t="shared" si="258"/>
        <v>47.5</v>
      </c>
      <c r="Q2755" t="str">
        <f t="shared" si="259"/>
        <v>publishing</v>
      </c>
      <c r="R2755" t="str">
        <f t="shared" si="260"/>
        <v>children's books</v>
      </c>
      <c r="S2755" s="11">
        <f t="shared" si="261"/>
        <v>41117.900729166664</v>
      </c>
      <c r="T2755" s="11">
        <f t="shared" si="262"/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3"/>
        <v>0</v>
      </c>
      <c r="P2756" s="7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11">
        <f t="shared" si="261"/>
        <v>41863.636006944449</v>
      </c>
      <c r="T2756" s="11">
        <f t="shared" si="262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3"/>
        <v>52</v>
      </c>
      <c r="P2757" s="7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11">
        <f t="shared" si="261"/>
        <v>42072.790821759263</v>
      </c>
      <c r="T2757" s="11">
        <f t="shared" si="262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10</v>
      </c>
      <c r="P2758" s="7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11">
        <f t="shared" si="261"/>
        <v>41620.90047453704</v>
      </c>
      <c r="T2758" s="11">
        <f t="shared" si="262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1</v>
      </c>
      <c r="P2759" s="7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11">
        <f t="shared" si="261"/>
        <v>42573.65662037037</v>
      </c>
      <c r="T2759" s="11">
        <f t="shared" si="262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12</v>
      </c>
      <c r="P2760" s="7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11">
        <f t="shared" si="261"/>
        <v>42639.441932870366</v>
      </c>
      <c r="T2760" s="11">
        <f t="shared" si="262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11</v>
      </c>
      <c r="P2761" s="7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11">
        <f t="shared" si="261"/>
        <v>42524.36650462963</v>
      </c>
      <c r="T2761" s="11">
        <f t="shared" si="262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7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11">
        <f t="shared" si="261"/>
        <v>41415.461319444446</v>
      </c>
      <c r="T2762" s="11">
        <f t="shared" si="262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1</v>
      </c>
      <c r="P2763" s="7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11">
        <f t="shared" si="261"/>
        <v>41247.063576388886</v>
      </c>
      <c r="T2763" s="11">
        <f t="shared" si="262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1</v>
      </c>
      <c r="P2764" s="7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11">
        <f t="shared" si="261"/>
        <v>40927.036979166667</v>
      </c>
      <c r="T2764" s="11">
        <f t="shared" si="262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0</v>
      </c>
      <c r="P2765" s="7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11">
        <f t="shared" si="261"/>
        <v>41373.579675925925</v>
      </c>
      <c r="T2765" s="11">
        <f t="shared" si="262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</v>
      </c>
      <c r="P2766" s="7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11">
        <f t="shared" si="261"/>
        <v>41030.292025462964</v>
      </c>
      <c r="T2766" s="11">
        <f t="shared" si="262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11">
        <f t="shared" si="261"/>
        <v>41194.579027777778</v>
      </c>
      <c r="T2767" s="11">
        <f t="shared" si="262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2</v>
      </c>
      <c r="P2768" s="7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11">
        <f t="shared" si="261"/>
        <v>40736.668032407404</v>
      </c>
      <c r="T2768" s="11">
        <f t="shared" si="262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1</v>
      </c>
      <c r="P2769" s="7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11">
        <f t="shared" si="261"/>
        <v>42172.958912037036</v>
      </c>
      <c r="T2769" s="11">
        <f t="shared" si="262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14</v>
      </c>
      <c r="P2770" s="7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11">
        <f t="shared" si="261"/>
        <v>40967.614849537036</v>
      </c>
      <c r="T2770" s="11">
        <f t="shared" si="262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0</v>
      </c>
      <c r="P2771" s="7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11">
        <f t="shared" si="261"/>
        <v>41745.826273148145</v>
      </c>
      <c r="T2771" s="11">
        <f t="shared" si="262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10</v>
      </c>
      <c r="P2772" s="7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11">
        <f t="shared" si="261"/>
        <v>41686.705208333333</v>
      </c>
      <c r="T2772" s="11">
        <f t="shared" si="262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7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11">
        <f t="shared" si="261"/>
        <v>41257.531712962962</v>
      </c>
      <c r="T2773" s="11">
        <f t="shared" si="262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7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11">
        <f t="shared" si="261"/>
        <v>41537.869143518517</v>
      </c>
      <c r="T2774" s="11">
        <f t="shared" si="262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0</v>
      </c>
      <c r="P2775" s="7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11">
        <f t="shared" si="261"/>
        <v>42474.86482638889</v>
      </c>
      <c r="T2775" s="11">
        <f t="shared" si="262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14</v>
      </c>
      <c r="P2776" s="7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11">
        <f t="shared" si="261"/>
        <v>41311.126481481479</v>
      </c>
      <c r="T2776" s="11">
        <f t="shared" si="262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3</v>
      </c>
      <c r="P2777" s="7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11">
        <f t="shared" si="261"/>
        <v>40863.013356481482</v>
      </c>
      <c r="T2777" s="11">
        <f t="shared" si="262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8</v>
      </c>
      <c r="P2778" s="7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11">
        <f t="shared" si="261"/>
        <v>42136.297175925924</v>
      </c>
      <c r="T2778" s="11">
        <f t="shared" si="262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0</v>
      </c>
      <c r="P2779" s="7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11">
        <f t="shared" si="261"/>
        <v>42172.669027777782</v>
      </c>
      <c r="T2779" s="11">
        <f t="shared" si="262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26</v>
      </c>
      <c r="P2780" s="7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11">
        <f t="shared" si="261"/>
        <v>41846.978078703702</v>
      </c>
      <c r="T2780" s="11">
        <f t="shared" si="262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</v>
      </c>
      <c r="P2781" s="7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11">
        <f t="shared" si="261"/>
        <v>42300.585891203707</v>
      </c>
      <c r="T2781" s="11">
        <f t="shared" si="262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7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11">
        <f t="shared" si="261"/>
        <v>42774.447777777779</v>
      </c>
      <c r="T2782" s="11">
        <f t="shared" si="262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105</v>
      </c>
      <c r="P2783" s="7">
        <f t="shared" si="258"/>
        <v>47</v>
      </c>
      <c r="Q2783" t="str">
        <f t="shared" si="259"/>
        <v>theater</v>
      </c>
      <c r="R2783" t="str">
        <f t="shared" si="260"/>
        <v>plays</v>
      </c>
      <c r="S2783" s="11">
        <f t="shared" si="261"/>
        <v>42018.94159722222</v>
      </c>
      <c r="T2783" s="11">
        <f t="shared" si="262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120</v>
      </c>
      <c r="P2784" s="7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11">
        <f t="shared" si="261"/>
        <v>42026.924976851849</v>
      </c>
      <c r="T2784" s="11">
        <f t="shared" si="262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115</v>
      </c>
      <c r="P2785" s="7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11">
        <f t="shared" si="261"/>
        <v>42103.535254629634</v>
      </c>
      <c r="T2785" s="11">
        <f t="shared" si="262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119</v>
      </c>
      <c r="P2786" s="7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11">
        <f t="shared" si="261"/>
        <v>41920.787534722222</v>
      </c>
      <c r="T2786" s="11">
        <f t="shared" si="262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105</v>
      </c>
      <c r="P2787" s="7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11">
        <f t="shared" si="261"/>
        <v>42558.189432870371</v>
      </c>
      <c r="T2787" s="11">
        <f t="shared" si="262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118</v>
      </c>
      <c r="P2788" s="7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11">
        <f t="shared" si="261"/>
        <v>41815.569212962961</v>
      </c>
      <c r="T2788" s="11">
        <f t="shared" si="262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120</v>
      </c>
      <c r="P2789" s="7">
        <f t="shared" si="258"/>
        <v>31.5</v>
      </c>
      <c r="Q2789" t="str">
        <f t="shared" si="259"/>
        <v>theater</v>
      </c>
      <c r="R2789" t="str">
        <f t="shared" si="260"/>
        <v>plays</v>
      </c>
      <c r="S2789" s="11">
        <f t="shared" si="261"/>
        <v>41808.198518518519</v>
      </c>
      <c r="T2789" s="11">
        <f t="shared" si="262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103</v>
      </c>
      <c r="P2790" s="7">
        <f t="shared" si="258"/>
        <v>102.5</v>
      </c>
      <c r="Q2790" t="str">
        <f t="shared" si="259"/>
        <v>theater</v>
      </c>
      <c r="R2790" t="str">
        <f t="shared" si="260"/>
        <v>plays</v>
      </c>
      <c r="S2790" s="11">
        <f t="shared" si="261"/>
        <v>42550.701886574068</v>
      </c>
      <c r="T2790" s="11">
        <f t="shared" si="262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101</v>
      </c>
      <c r="P2791" s="7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11">
        <f t="shared" si="261"/>
        <v>42056.013124999998</v>
      </c>
      <c r="T2791" s="11">
        <f t="shared" si="262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105</v>
      </c>
      <c r="P2792" s="7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11">
        <f t="shared" si="261"/>
        <v>42016.938692129625</v>
      </c>
      <c r="T2792" s="11">
        <f t="shared" si="262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103</v>
      </c>
      <c r="P2793" s="7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11">
        <f t="shared" si="261"/>
        <v>42591.899988425925</v>
      </c>
      <c r="T2793" s="11">
        <f t="shared" si="262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108</v>
      </c>
      <c r="P2794" s="7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11">
        <f t="shared" si="261"/>
        <v>42183.231006944443</v>
      </c>
      <c r="T2794" s="11">
        <f t="shared" si="262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111</v>
      </c>
      <c r="P2795" s="7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11">
        <f t="shared" si="261"/>
        <v>42176.419039351851</v>
      </c>
      <c r="T2795" s="11">
        <f t="shared" si="262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150</v>
      </c>
      <c r="P2796" s="7">
        <f t="shared" si="258"/>
        <v>25</v>
      </c>
      <c r="Q2796" t="str">
        <f t="shared" si="259"/>
        <v>theater</v>
      </c>
      <c r="R2796" t="str">
        <f t="shared" si="260"/>
        <v>plays</v>
      </c>
      <c r="S2796" s="11">
        <f t="shared" si="261"/>
        <v>42416.691655092596</v>
      </c>
      <c r="T2796" s="11">
        <f t="shared" si="262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104</v>
      </c>
      <c r="P2797" s="7">
        <f t="shared" si="258"/>
        <v>36.5</v>
      </c>
      <c r="Q2797" t="str">
        <f t="shared" si="259"/>
        <v>theater</v>
      </c>
      <c r="R2797" t="str">
        <f t="shared" si="260"/>
        <v>plays</v>
      </c>
      <c r="S2797" s="11">
        <f t="shared" si="261"/>
        <v>41780.525937500002</v>
      </c>
      <c r="T2797" s="11">
        <f t="shared" si="262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116</v>
      </c>
      <c r="P2798" s="7">
        <f t="shared" si="258"/>
        <v>44</v>
      </c>
      <c r="Q2798" t="str">
        <f t="shared" si="259"/>
        <v>theater</v>
      </c>
      <c r="R2798" t="str">
        <f t="shared" si="260"/>
        <v>plays</v>
      </c>
      <c r="S2798" s="11">
        <f t="shared" si="261"/>
        <v>41795.528101851851</v>
      </c>
      <c r="T2798" s="11">
        <f t="shared" si="262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103</v>
      </c>
      <c r="P2799" s="7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11">
        <f t="shared" si="261"/>
        <v>41798.94027777778</v>
      </c>
      <c r="T2799" s="11">
        <f t="shared" si="262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101</v>
      </c>
      <c r="P2800" s="7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11">
        <f t="shared" si="261"/>
        <v>42201.675011574072</v>
      </c>
      <c r="T2800" s="11">
        <f t="shared" si="262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117</v>
      </c>
      <c r="P2801" s="7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11">
        <f t="shared" si="261"/>
        <v>42507.264699074076</v>
      </c>
      <c r="T2801" s="11">
        <f t="shared" si="262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133</v>
      </c>
      <c r="P2802" s="7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11">
        <f t="shared" si="261"/>
        <v>41948.552847222221</v>
      </c>
      <c r="T2802" s="11">
        <f t="shared" si="262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133</v>
      </c>
      <c r="P2803" s="7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11">
        <f t="shared" si="261"/>
        <v>41900.243159722224</v>
      </c>
      <c r="T2803" s="11">
        <f t="shared" si="262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102</v>
      </c>
      <c r="P2804" s="7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11">
        <f t="shared" si="261"/>
        <v>42192.64707175926</v>
      </c>
      <c r="T2804" s="11">
        <f t="shared" si="262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128</v>
      </c>
      <c r="P2805" s="7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11">
        <f t="shared" si="261"/>
        <v>42158.065694444449</v>
      </c>
      <c r="T2805" s="11">
        <f t="shared" si="262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115</v>
      </c>
      <c r="P2806" s="7">
        <f t="shared" si="258"/>
        <v>50</v>
      </c>
      <c r="Q2806" t="str">
        <f t="shared" si="259"/>
        <v>theater</v>
      </c>
      <c r="R2806" t="str">
        <f t="shared" si="260"/>
        <v>plays</v>
      </c>
      <c r="S2806" s="11">
        <f t="shared" si="261"/>
        <v>41881.453587962962</v>
      </c>
      <c r="T2806" s="11">
        <f t="shared" si="262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110</v>
      </c>
      <c r="P2807" s="7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11">
        <f t="shared" si="261"/>
        <v>42213.505474537036</v>
      </c>
      <c r="T2807" s="11">
        <f t="shared" si="262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112</v>
      </c>
      <c r="P2808" s="7">
        <f t="shared" si="258"/>
        <v>44.25</v>
      </c>
      <c r="Q2808" t="str">
        <f t="shared" si="259"/>
        <v>theater</v>
      </c>
      <c r="R2808" t="str">
        <f t="shared" si="260"/>
        <v>plays</v>
      </c>
      <c r="S2808" s="11">
        <f t="shared" si="261"/>
        <v>42185.267245370371</v>
      </c>
      <c r="T2808" s="11">
        <f t="shared" si="262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126</v>
      </c>
      <c r="P2809" s="7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11">
        <f t="shared" si="261"/>
        <v>42154.873124999998</v>
      </c>
      <c r="T2809" s="11">
        <f t="shared" si="262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100</v>
      </c>
      <c r="P2810" s="7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11">
        <f t="shared" si="261"/>
        <v>42208.84646990741</v>
      </c>
      <c r="T2810" s="11">
        <f t="shared" si="262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102</v>
      </c>
      <c r="P2811" s="7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11">
        <f t="shared" si="261"/>
        <v>42451.496817129635</v>
      </c>
      <c r="T2811" s="11">
        <f t="shared" si="262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108</v>
      </c>
      <c r="P2812" s="7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11">
        <f t="shared" si="261"/>
        <v>41759.13962962963</v>
      </c>
      <c r="T2812" s="11">
        <f t="shared" si="262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100</v>
      </c>
      <c r="P2813" s="7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11">
        <f t="shared" si="261"/>
        <v>42028.496562500004</v>
      </c>
      <c r="T2813" s="11">
        <f t="shared" si="262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113</v>
      </c>
      <c r="P2814" s="7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11">
        <f t="shared" si="261"/>
        <v>42054.74418981481</v>
      </c>
      <c r="T2814" s="11">
        <f t="shared" si="262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128</v>
      </c>
      <c r="P2815" s="7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11">
        <f t="shared" si="261"/>
        <v>42693.742604166662</v>
      </c>
      <c r="T2815" s="11">
        <f t="shared" si="262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108</v>
      </c>
      <c r="P2816" s="7">
        <f t="shared" si="258"/>
        <v>25.25</v>
      </c>
      <c r="Q2816" t="str">
        <f t="shared" si="259"/>
        <v>theater</v>
      </c>
      <c r="R2816" t="str">
        <f t="shared" si="260"/>
        <v>plays</v>
      </c>
      <c r="S2816" s="11">
        <f t="shared" si="261"/>
        <v>42103.399479166663</v>
      </c>
      <c r="T2816" s="11">
        <f t="shared" si="262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242</v>
      </c>
      <c r="P2817" s="7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11">
        <f t="shared" si="261"/>
        <v>42559.776724537034</v>
      </c>
      <c r="T2817" s="11">
        <f t="shared" si="262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142</v>
      </c>
      <c r="P2818" s="7">
        <f t="shared" ref="P2818:P2881" si="264">($E2818/$L2818)</f>
        <v>25.130177514792898</v>
      </c>
      <c r="Q2818" t="str">
        <f t="shared" ref="Q2818:Q2881" si="265">(LEFT($N2818,SEARCH("/",$N2818,1)-1))</f>
        <v>theater</v>
      </c>
      <c r="R2818" t="str">
        <f t="shared" ref="R2818:R2881" si="266">RIGHT($N2818,LEN($N2818)-SEARCH("/",$N2818))</f>
        <v>plays</v>
      </c>
      <c r="S2818" s="11">
        <f t="shared" ref="S2818:S2881" si="267">((($J2818/60)/60)/24)+DATE(1970,1,1)</f>
        <v>42188.467499999999</v>
      </c>
      <c r="T2818" s="11">
        <f t="shared" ref="T2818:T2881" si="268">((($I2818/60)/60)/24)+DATE(1970,1,1)</f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9">ROUND(((E2819/D2819)*100),0)</f>
        <v>130</v>
      </c>
      <c r="P2819" s="7">
        <f t="shared" si="264"/>
        <v>23.636363636363637</v>
      </c>
      <c r="Q2819" t="str">
        <f t="shared" si="265"/>
        <v>theater</v>
      </c>
      <c r="R2819" t="str">
        <f t="shared" si="266"/>
        <v>plays</v>
      </c>
      <c r="S2819" s="11">
        <f t="shared" si="267"/>
        <v>42023.634976851856</v>
      </c>
      <c r="T2819" s="11">
        <f t="shared" si="268"/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9"/>
        <v>106</v>
      </c>
      <c r="P2820" s="7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11">
        <f t="shared" si="267"/>
        <v>42250.598217592589</v>
      </c>
      <c r="T2820" s="11">
        <f t="shared" si="268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105</v>
      </c>
      <c r="P2821" s="7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11">
        <f t="shared" si="267"/>
        <v>42139.525567129633</v>
      </c>
      <c r="T2821" s="11">
        <f t="shared" si="268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136</v>
      </c>
      <c r="P2822" s="7">
        <f t="shared" si="264"/>
        <v>13.6</v>
      </c>
      <c r="Q2822" t="str">
        <f t="shared" si="265"/>
        <v>theater</v>
      </c>
      <c r="R2822" t="str">
        <f t="shared" si="266"/>
        <v>plays</v>
      </c>
      <c r="S2822" s="11">
        <f t="shared" si="267"/>
        <v>42401.610983796301</v>
      </c>
      <c r="T2822" s="11">
        <f t="shared" si="268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100</v>
      </c>
      <c r="P2823" s="7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11">
        <f t="shared" si="267"/>
        <v>41875.922858796301</v>
      </c>
      <c r="T2823" s="11">
        <f t="shared" si="268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100</v>
      </c>
      <c r="P2824" s="7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11">
        <f t="shared" si="267"/>
        <v>42060.683935185181</v>
      </c>
      <c r="T2824" s="11">
        <f t="shared" si="268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124</v>
      </c>
      <c r="P2825" s="7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11">
        <f t="shared" si="267"/>
        <v>42067.011643518519</v>
      </c>
      <c r="T2825" s="11">
        <f t="shared" si="268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117</v>
      </c>
      <c r="P2826" s="7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11">
        <f t="shared" si="267"/>
        <v>42136.270787037036</v>
      </c>
      <c r="T2826" s="11">
        <f t="shared" si="268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103</v>
      </c>
      <c r="P2827" s="7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11">
        <f t="shared" si="267"/>
        <v>42312.792662037042</v>
      </c>
      <c r="T2827" s="11">
        <f t="shared" si="268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108</v>
      </c>
      <c r="P2828" s="7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11">
        <f t="shared" si="267"/>
        <v>42171.034861111111</v>
      </c>
      <c r="T2828" s="11">
        <f t="shared" si="268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120</v>
      </c>
      <c r="P2829" s="7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11">
        <f t="shared" si="267"/>
        <v>42494.683634259258</v>
      </c>
      <c r="T2829" s="11">
        <f t="shared" si="268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100</v>
      </c>
      <c r="P2830" s="7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11">
        <f t="shared" si="267"/>
        <v>42254.264687499999</v>
      </c>
      <c r="T2830" s="11">
        <f t="shared" si="268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107</v>
      </c>
      <c r="P2831" s="7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11">
        <f t="shared" si="267"/>
        <v>42495.434236111112</v>
      </c>
      <c r="T2831" s="11">
        <f t="shared" si="268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100</v>
      </c>
      <c r="P2832" s="7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11">
        <f t="shared" si="267"/>
        <v>41758.839675925927</v>
      </c>
      <c r="T2832" s="11">
        <f t="shared" si="268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111</v>
      </c>
      <c r="P2833" s="7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11">
        <f t="shared" si="267"/>
        <v>42171.824884259258</v>
      </c>
      <c r="T2833" s="11">
        <f t="shared" si="268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115</v>
      </c>
      <c r="P2834" s="7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11">
        <f t="shared" si="267"/>
        <v>41938.709421296298</v>
      </c>
      <c r="T2834" s="11">
        <f t="shared" si="268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108</v>
      </c>
      <c r="P2835" s="7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11">
        <f t="shared" si="267"/>
        <v>42268.127696759257</v>
      </c>
      <c r="T2835" s="11">
        <f t="shared" si="268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170</v>
      </c>
      <c r="P2836" s="7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11">
        <f t="shared" si="267"/>
        <v>42019.959837962961</v>
      </c>
      <c r="T2836" s="11">
        <f t="shared" si="268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187</v>
      </c>
      <c r="P2837" s="7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11">
        <f t="shared" si="267"/>
        <v>42313.703900462962</v>
      </c>
      <c r="T2837" s="11">
        <f t="shared" si="268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108</v>
      </c>
      <c r="P2838" s="7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11">
        <f t="shared" si="267"/>
        <v>42746.261782407411</v>
      </c>
      <c r="T2838" s="11">
        <f t="shared" si="268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100</v>
      </c>
      <c r="P2839" s="7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11">
        <f t="shared" si="267"/>
        <v>42307.908379629633</v>
      </c>
      <c r="T2839" s="11">
        <f t="shared" si="268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120</v>
      </c>
      <c r="P2840" s="7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11">
        <f t="shared" si="267"/>
        <v>41842.607592592591</v>
      </c>
      <c r="T2840" s="11">
        <f t="shared" si="268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111</v>
      </c>
      <c r="P2841" s="7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11">
        <f t="shared" si="267"/>
        <v>41853.240208333329</v>
      </c>
      <c r="T2841" s="11">
        <f t="shared" si="268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104</v>
      </c>
      <c r="P2842" s="7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11">
        <f t="shared" si="267"/>
        <v>42060.035636574074</v>
      </c>
      <c r="T2842" s="11">
        <f t="shared" si="268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1</v>
      </c>
      <c r="P2843" s="7">
        <f t="shared" si="264"/>
        <v>10</v>
      </c>
      <c r="Q2843" t="str">
        <f t="shared" si="265"/>
        <v>theater</v>
      </c>
      <c r="R2843" t="str">
        <f t="shared" si="266"/>
        <v>plays</v>
      </c>
      <c r="S2843" s="11">
        <f t="shared" si="267"/>
        <v>42291.739548611105</v>
      </c>
      <c r="T2843" s="11">
        <f t="shared" si="268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7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11">
        <f t="shared" si="267"/>
        <v>41784.952488425923</v>
      </c>
      <c r="T2844" s="11">
        <f t="shared" si="268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7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11">
        <f t="shared" si="267"/>
        <v>42492.737847222219</v>
      </c>
      <c r="T2845" s="11">
        <f t="shared" si="268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</v>
      </c>
      <c r="P2846" s="7">
        <f t="shared" si="264"/>
        <v>30</v>
      </c>
      <c r="Q2846" t="str">
        <f t="shared" si="265"/>
        <v>theater</v>
      </c>
      <c r="R2846" t="str">
        <f t="shared" si="266"/>
        <v>plays</v>
      </c>
      <c r="S2846" s="11">
        <f t="shared" si="267"/>
        <v>42709.546064814815</v>
      </c>
      <c r="T2846" s="11">
        <f t="shared" si="268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32</v>
      </c>
      <c r="P2847" s="7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11">
        <f t="shared" si="267"/>
        <v>42103.016585648147</v>
      </c>
      <c r="T2847" s="11">
        <f t="shared" si="268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7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11">
        <f t="shared" si="267"/>
        <v>42108.692060185189</v>
      </c>
      <c r="T2848" s="11">
        <f t="shared" si="268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7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11">
        <f t="shared" si="267"/>
        <v>42453.806307870371</v>
      </c>
      <c r="T2849" s="11">
        <f t="shared" si="268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0</v>
      </c>
      <c r="P2850" s="7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11">
        <f t="shared" si="267"/>
        <v>42123.648831018523</v>
      </c>
      <c r="T2850" s="11">
        <f t="shared" si="268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1</v>
      </c>
      <c r="P2851" s="7">
        <f t="shared" si="264"/>
        <v>5</v>
      </c>
      <c r="Q2851" t="str">
        <f t="shared" si="265"/>
        <v>theater</v>
      </c>
      <c r="R2851" t="str">
        <f t="shared" si="266"/>
        <v>plays</v>
      </c>
      <c r="S2851" s="11">
        <f t="shared" si="267"/>
        <v>42453.428240740745</v>
      </c>
      <c r="T2851" s="11">
        <f t="shared" si="268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4</v>
      </c>
      <c r="P2852" s="7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11">
        <f t="shared" si="267"/>
        <v>41858.007071759261</v>
      </c>
      <c r="T2852" s="11">
        <f t="shared" si="268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7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11">
        <f t="shared" si="267"/>
        <v>42390.002650462964</v>
      </c>
      <c r="T2853" s="11">
        <f t="shared" si="268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2</v>
      </c>
      <c r="P2854" s="7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11">
        <f t="shared" si="267"/>
        <v>41781.045173611114</v>
      </c>
      <c r="T2854" s="11">
        <f t="shared" si="268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7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11">
        <f t="shared" si="267"/>
        <v>41836.190937499996</v>
      </c>
      <c r="T2855" s="11">
        <f t="shared" si="268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42</v>
      </c>
      <c r="P2856" s="7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11">
        <f t="shared" si="267"/>
        <v>42111.71665509259</v>
      </c>
      <c r="T2856" s="11">
        <f t="shared" si="268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50</v>
      </c>
      <c r="P2857" s="7">
        <f t="shared" si="264"/>
        <v>60</v>
      </c>
      <c r="Q2857" t="str">
        <f t="shared" si="265"/>
        <v>theater</v>
      </c>
      <c r="R2857" t="str">
        <f t="shared" si="266"/>
        <v>plays</v>
      </c>
      <c r="S2857" s="11">
        <f t="shared" si="267"/>
        <v>42370.007766203707</v>
      </c>
      <c r="T2857" s="11">
        <f t="shared" si="268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5</v>
      </c>
      <c r="P2858" s="7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11">
        <f t="shared" si="267"/>
        <v>42165.037581018521</v>
      </c>
      <c r="T2858" s="11">
        <f t="shared" si="268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20</v>
      </c>
      <c r="P2859" s="7">
        <f t="shared" si="264"/>
        <v>500</v>
      </c>
      <c r="Q2859" t="str">
        <f t="shared" si="265"/>
        <v>theater</v>
      </c>
      <c r="R2859" t="str">
        <f t="shared" si="266"/>
        <v>plays</v>
      </c>
      <c r="S2859" s="11">
        <f t="shared" si="267"/>
        <v>42726.920081018514</v>
      </c>
      <c r="T2859" s="11">
        <f t="shared" si="268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7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11">
        <f t="shared" si="267"/>
        <v>41954.545081018514</v>
      </c>
      <c r="T2860" s="11">
        <f t="shared" si="268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2</v>
      </c>
      <c r="P2861" s="7">
        <f t="shared" si="264"/>
        <v>35</v>
      </c>
      <c r="Q2861" t="str">
        <f t="shared" si="265"/>
        <v>theater</v>
      </c>
      <c r="R2861" t="str">
        <f t="shared" si="266"/>
        <v>plays</v>
      </c>
      <c r="S2861" s="11">
        <f t="shared" si="267"/>
        <v>42233.362314814818</v>
      </c>
      <c r="T2861" s="11">
        <f t="shared" si="268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7</v>
      </c>
      <c r="P2862" s="7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11">
        <f t="shared" si="267"/>
        <v>42480.800648148142</v>
      </c>
      <c r="T2862" s="11">
        <f t="shared" si="268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32</v>
      </c>
      <c r="P2863" s="7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11">
        <f t="shared" si="267"/>
        <v>42257.590833333335</v>
      </c>
      <c r="T2863" s="11">
        <f t="shared" si="268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0</v>
      </c>
      <c r="P2864" s="7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11">
        <f t="shared" si="267"/>
        <v>41784.789687500001</v>
      </c>
      <c r="T2864" s="11">
        <f t="shared" si="268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0</v>
      </c>
      <c r="P2865" s="7">
        <f t="shared" si="264"/>
        <v>20</v>
      </c>
      <c r="Q2865" t="str">
        <f t="shared" si="265"/>
        <v>theater</v>
      </c>
      <c r="R2865" t="str">
        <f t="shared" si="266"/>
        <v>plays</v>
      </c>
      <c r="S2865" s="11">
        <f t="shared" si="267"/>
        <v>41831.675034722226</v>
      </c>
      <c r="T2865" s="11">
        <f t="shared" si="268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2</v>
      </c>
      <c r="P2866" s="7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11">
        <f t="shared" si="267"/>
        <v>42172.613506944443</v>
      </c>
      <c r="T2866" s="11">
        <f t="shared" si="268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11">
        <f t="shared" si="267"/>
        <v>41950.114108796297</v>
      </c>
      <c r="T2867" s="11">
        <f t="shared" si="268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1</v>
      </c>
      <c r="P2868" s="7">
        <f t="shared" si="264"/>
        <v>22.5</v>
      </c>
      <c r="Q2868" t="str">
        <f t="shared" si="265"/>
        <v>theater</v>
      </c>
      <c r="R2868" t="str">
        <f t="shared" si="266"/>
        <v>plays</v>
      </c>
      <c r="S2868" s="11">
        <f t="shared" si="267"/>
        <v>42627.955104166671</v>
      </c>
      <c r="T2868" s="11">
        <f t="shared" si="268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20</v>
      </c>
      <c r="P2869" s="7">
        <f t="shared" si="264"/>
        <v>50.4</v>
      </c>
      <c r="Q2869" t="str">
        <f t="shared" si="265"/>
        <v>theater</v>
      </c>
      <c r="R2869" t="str">
        <f t="shared" si="266"/>
        <v>plays</v>
      </c>
      <c r="S2869" s="11">
        <f t="shared" si="267"/>
        <v>42531.195277777777</v>
      </c>
      <c r="T2869" s="11">
        <f t="shared" si="268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42</v>
      </c>
      <c r="P2870" s="7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11">
        <f t="shared" si="267"/>
        <v>42618.827013888891</v>
      </c>
      <c r="T2870" s="11">
        <f t="shared" si="268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1</v>
      </c>
      <c r="P2871" s="7">
        <f t="shared" si="264"/>
        <v>35.4</v>
      </c>
      <c r="Q2871" t="str">
        <f t="shared" si="265"/>
        <v>theater</v>
      </c>
      <c r="R2871" t="str">
        <f t="shared" si="266"/>
        <v>plays</v>
      </c>
      <c r="S2871" s="11">
        <f t="shared" si="267"/>
        <v>42540.593530092592</v>
      </c>
      <c r="T2871" s="11">
        <f t="shared" si="268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15</v>
      </c>
      <c r="P2872" s="7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11">
        <f t="shared" si="267"/>
        <v>41746.189409722225</v>
      </c>
      <c r="T2872" s="11">
        <f t="shared" si="268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5</v>
      </c>
      <c r="P2873" s="7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11">
        <f t="shared" si="267"/>
        <v>41974.738576388889</v>
      </c>
      <c r="T2873" s="11">
        <f t="shared" si="268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7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11">
        <f t="shared" si="267"/>
        <v>42115.11618055556</v>
      </c>
      <c r="T2874" s="11">
        <f t="shared" si="268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38</v>
      </c>
      <c r="P2875" s="7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11">
        <f t="shared" si="267"/>
        <v>42002.817488425921</v>
      </c>
      <c r="T2875" s="11">
        <f t="shared" si="268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</v>
      </c>
      <c r="P2876" s="7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11">
        <f t="shared" si="267"/>
        <v>42722.84474537037</v>
      </c>
      <c r="T2876" s="11">
        <f t="shared" si="268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0</v>
      </c>
      <c r="P2877" s="7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11">
        <f t="shared" si="267"/>
        <v>42465.128391203703</v>
      </c>
      <c r="T2877" s="11">
        <f t="shared" si="268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7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11">
        <f t="shared" si="267"/>
        <v>42171.743969907402</v>
      </c>
      <c r="T2878" s="11">
        <f t="shared" si="268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11</v>
      </c>
      <c r="P2879" s="7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11">
        <f t="shared" si="267"/>
        <v>42672.955138888887</v>
      </c>
      <c r="T2879" s="11">
        <f t="shared" si="268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</v>
      </c>
      <c r="P2880" s="7">
        <f t="shared" si="264"/>
        <v>15.75</v>
      </c>
      <c r="Q2880" t="str">
        <f t="shared" si="265"/>
        <v>theater</v>
      </c>
      <c r="R2880" t="str">
        <f t="shared" si="266"/>
        <v>plays</v>
      </c>
      <c r="S2880" s="11">
        <f t="shared" si="267"/>
        <v>42128.615682870368</v>
      </c>
      <c r="T2880" s="11">
        <f t="shared" si="268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0</v>
      </c>
      <c r="P2881" s="7">
        <f t="shared" si="264"/>
        <v>29</v>
      </c>
      <c r="Q2881" t="str">
        <f t="shared" si="265"/>
        <v>theater</v>
      </c>
      <c r="R2881" t="str">
        <f t="shared" si="266"/>
        <v>plays</v>
      </c>
      <c r="S2881" s="11">
        <f t="shared" si="267"/>
        <v>42359.725243055553</v>
      </c>
      <c r="T2881" s="11">
        <f t="shared" si="268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23</v>
      </c>
      <c r="P2882" s="7">
        <f t="shared" ref="P2882:P2945" si="270">($E2882/$L2882)</f>
        <v>96.551724137931032</v>
      </c>
      <c r="Q2882" t="str">
        <f t="shared" ref="Q2882:Q2945" si="271">(LEFT($N2882,SEARCH("/",$N2882,1)-1))</f>
        <v>theater</v>
      </c>
      <c r="R2882" t="str">
        <f t="shared" ref="R2882:R2945" si="272">RIGHT($N2882,LEN($N2882)-SEARCH("/",$N2882))</f>
        <v>plays</v>
      </c>
      <c r="S2882" s="11">
        <f t="shared" ref="S2882:S2945" si="273">((($J2882/60)/60)/24)+DATE(1970,1,1)</f>
        <v>42192.905694444446</v>
      </c>
      <c r="T2882" s="11">
        <f t="shared" ref="T2882:T2945" si="274">((($I2882/60)/60)/24)+DATE(1970,1,1)</f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5">ROUND(((E2883/D2883)*100),0)</f>
        <v>0</v>
      </c>
      <c r="P2883" s="7" t="e">
        <f t="shared" si="270"/>
        <v>#DIV/0!</v>
      </c>
      <c r="Q2883" t="str">
        <f t="shared" si="271"/>
        <v>theater</v>
      </c>
      <c r="R2883" t="str">
        <f t="shared" si="272"/>
        <v>plays</v>
      </c>
      <c r="S2883" s="11">
        <f t="shared" si="273"/>
        <v>41916.597638888888</v>
      </c>
      <c r="T2883" s="11">
        <f t="shared" si="274"/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5"/>
        <v>34</v>
      </c>
      <c r="P2884" s="7">
        <f t="shared" si="270"/>
        <v>63</v>
      </c>
      <c r="Q2884" t="str">
        <f t="shared" si="271"/>
        <v>theater</v>
      </c>
      <c r="R2884" t="str">
        <f t="shared" si="272"/>
        <v>plays</v>
      </c>
      <c r="S2884" s="11">
        <f t="shared" si="273"/>
        <v>42461.596273148149</v>
      </c>
      <c r="T2884" s="11">
        <f t="shared" si="274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19</v>
      </c>
      <c r="P2885" s="7">
        <f t="shared" si="270"/>
        <v>381.6</v>
      </c>
      <c r="Q2885" t="str">
        <f t="shared" si="271"/>
        <v>theater</v>
      </c>
      <c r="R2885" t="str">
        <f t="shared" si="272"/>
        <v>plays</v>
      </c>
      <c r="S2885" s="11">
        <f t="shared" si="273"/>
        <v>42370.90320601852</v>
      </c>
      <c r="T2885" s="11">
        <f t="shared" si="274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0</v>
      </c>
      <c r="P2886" s="7">
        <f t="shared" si="270"/>
        <v>46.25</v>
      </c>
      <c r="Q2886" t="str">
        <f t="shared" si="271"/>
        <v>theater</v>
      </c>
      <c r="R2886" t="str">
        <f t="shared" si="272"/>
        <v>plays</v>
      </c>
      <c r="S2886" s="11">
        <f t="shared" si="273"/>
        <v>41948.727256944447</v>
      </c>
      <c r="T2886" s="11">
        <f t="shared" si="274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33</v>
      </c>
      <c r="P2887" s="7">
        <f t="shared" si="270"/>
        <v>26</v>
      </c>
      <c r="Q2887" t="str">
        <f t="shared" si="271"/>
        <v>theater</v>
      </c>
      <c r="R2887" t="str">
        <f t="shared" si="272"/>
        <v>plays</v>
      </c>
      <c r="S2887" s="11">
        <f t="shared" si="273"/>
        <v>42047.07640046296</v>
      </c>
      <c r="T2887" s="11">
        <f t="shared" si="274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5</v>
      </c>
      <c r="P2888" s="7">
        <f t="shared" si="270"/>
        <v>10</v>
      </c>
      <c r="Q2888" t="str">
        <f t="shared" si="271"/>
        <v>theater</v>
      </c>
      <c r="R2888" t="str">
        <f t="shared" si="272"/>
        <v>plays</v>
      </c>
      <c r="S2888" s="11">
        <f t="shared" si="273"/>
        <v>42261.632916666669</v>
      </c>
      <c r="T2888" s="11">
        <f t="shared" si="274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0</v>
      </c>
      <c r="P2889" s="7">
        <f t="shared" si="270"/>
        <v>5</v>
      </c>
      <c r="Q2889" t="str">
        <f t="shared" si="271"/>
        <v>theater</v>
      </c>
      <c r="R2889" t="str">
        <f t="shared" si="272"/>
        <v>plays</v>
      </c>
      <c r="S2889" s="11">
        <f t="shared" si="273"/>
        <v>41985.427361111113</v>
      </c>
      <c r="T2889" s="11">
        <f t="shared" si="274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7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11">
        <f t="shared" si="273"/>
        <v>41922.535185185188</v>
      </c>
      <c r="T2890" s="11">
        <f t="shared" si="274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38</v>
      </c>
      <c r="P2891" s="7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11">
        <f t="shared" si="273"/>
        <v>41850.863252314812</v>
      </c>
      <c r="T2891" s="11">
        <f t="shared" si="274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</v>
      </c>
      <c r="P2892" s="7">
        <f t="shared" si="270"/>
        <v>7</v>
      </c>
      <c r="Q2892" t="str">
        <f t="shared" si="271"/>
        <v>theater</v>
      </c>
      <c r="R2892" t="str">
        <f t="shared" si="272"/>
        <v>plays</v>
      </c>
      <c r="S2892" s="11">
        <f t="shared" si="273"/>
        <v>41831.742962962962</v>
      </c>
      <c r="T2892" s="11">
        <f t="shared" si="274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3</v>
      </c>
      <c r="P2893" s="7">
        <f t="shared" si="270"/>
        <v>27.3</v>
      </c>
      <c r="Q2893" t="str">
        <f t="shared" si="271"/>
        <v>theater</v>
      </c>
      <c r="R2893" t="str">
        <f t="shared" si="272"/>
        <v>plays</v>
      </c>
      <c r="S2893" s="11">
        <f t="shared" si="273"/>
        <v>42415.883425925931</v>
      </c>
      <c r="T2893" s="11">
        <f t="shared" si="274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</v>
      </c>
      <c r="P2894" s="7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11">
        <f t="shared" si="273"/>
        <v>41869.714166666665</v>
      </c>
      <c r="T2894" s="11">
        <f t="shared" si="274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1</v>
      </c>
      <c r="P2895" s="7">
        <f t="shared" si="270"/>
        <v>12.5</v>
      </c>
      <c r="Q2895" t="str">
        <f t="shared" si="271"/>
        <v>theater</v>
      </c>
      <c r="R2895" t="str">
        <f t="shared" si="272"/>
        <v>plays</v>
      </c>
      <c r="S2895" s="11">
        <f t="shared" si="273"/>
        <v>41953.773090277777</v>
      </c>
      <c r="T2895" s="11">
        <f t="shared" si="274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7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11">
        <f t="shared" si="273"/>
        <v>42037.986284722225</v>
      </c>
      <c r="T2896" s="11">
        <f t="shared" si="274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5</v>
      </c>
      <c r="P2897" s="7">
        <f t="shared" si="270"/>
        <v>5.75</v>
      </c>
      <c r="Q2897" t="str">
        <f t="shared" si="271"/>
        <v>theater</v>
      </c>
      <c r="R2897" t="str">
        <f t="shared" si="272"/>
        <v>plays</v>
      </c>
      <c r="S2897" s="11">
        <f t="shared" si="273"/>
        <v>41811.555462962962</v>
      </c>
      <c r="T2897" s="11">
        <f t="shared" si="274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21</v>
      </c>
      <c r="P2898" s="7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11">
        <f t="shared" si="273"/>
        <v>42701.908807870372</v>
      </c>
      <c r="T2898" s="11">
        <f t="shared" si="274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5</v>
      </c>
      <c r="P2899" s="7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11">
        <f t="shared" si="273"/>
        <v>42258.646504629629</v>
      </c>
      <c r="T2899" s="11">
        <f t="shared" si="274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</v>
      </c>
      <c r="P2900" s="7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11">
        <f t="shared" si="273"/>
        <v>42278.664965277778</v>
      </c>
      <c r="T2900" s="11">
        <f t="shared" si="274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7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11">
        <f t="shared" si="273"/>
        <v>42515.078217592592</v>
      </c>
      <c r="T2901" s="11">
        <f t="shared" si="274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62</v>
      </c>
      <c r="P2902" s="7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11">
        <f t="shared" si="273"/>
        <v>41830.234166666669</v>
      </c>
      <c r="T2902" s="11">
        <f t="shared" si="274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1</v>
      </c>
      <c r="P2903" s="7">
        <f t="shared" si="270"/>
        <v>3</v>
      </c>
      <c r="Q2903" t="str">
        <f t="shared" si="271"/>
        <v>theater</v>
      </c>
      <c r="R2903" t="str">
        <f t="shared" si="272"/>
        <v>plays</v>
      </c>
      <c r="S2903" s="11">
        <f t="shared" si="273"/>
        <v>41982.904386574075</v>
      </c>
      <c r="T2903" s="11">
        <f t="shared" si="274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0</v>
      </c>
      <c r="P2904" s="7">
        <f t="shared" si="270"/>
        <v>25</v>
      </c>
      <c r="Q2904" t="str">
        <f t="shared" si="271"/>
        <v>theater</v>
      </c>
      <c r="R2904" t="str">
        <f t="shared" si="272"/>
        <v>plays</v>
      </c>
      <c r="S2904" s="11">
        <f t="shared" si="273"/>
        <v>42210.439768518518</v>
      </c>
      <c r="T2904" s="11">
        <f t="shared" si="274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1</v>
      </c>
      <c r="P2905" s="7">
        <f t="shared" si="270"/>
        <v>9.75</v>
      </c>
      <c r="Q2905" t="str">
        <f t="shared" si="271"/>
        <v>theater</v>
      </c>
      <c r="R2905" t="str">
        <f t="shared" si="272"/>
        <v>plays</v>
      </c>
      <c r="S2905" s="11">
        <f t="shared" si="273"/>
        <v>42196.166874999995</v>
      </c>
      <c r="T2905" s="11">
        <f t="shared" si="274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5</v>
      </c>
      <c r="P2906" s="7">
        <f t="shared" si="270"/>
        <v>18.75</v>
      </c>
      <c r="Q2906" t="str">
        <f t="shared" si="271"/>
        <v>theater</v>
      </c>
      <c r="R2906" t="str">
        <f t="shared" si="272"/>
        <v>plays</v>
      </c>
      <c r="S2906" s="11">
        <f t="shared" si="273"/>
        <v>41940.967951388891</v>
      </c>
      <c r="T2906" s="11">
        <f t="shared" si="274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18</v>
      </c>
      <c r="P2907" s="7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11">
        <f t="shared" si="273"/>
        <v>42606.056863425925</v>
      </c>
      <c r="T2907" s="11">
        <f t="shared" si="274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</v>
      </c>
      <c r="P2908" s="7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11">
        <f t="shared" si="273"/>
        <v>42199.648912037039</v>
      </c>
      <c r="T2908" s="11">
        <f t="shared" si="274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0</v>
      </c>
      <c r="P2909" s="7">
        <f t="shared" si="270"/>
        <v>1</v>
      </c>
      <c r="Q2909" t="str">
        <f t="shared" si="271"/>
        <v>theater</v>
      </c>
      <c r="R2909" t="str">
        <f t="shared" si="272"/>
        <v>plays</v>
      </c>
      <c r="S2909" s="11">
        <f t="shared" si="273"/>
        <v>42444.877743055549</v>
      </c>
      <c r="T2909" s="11">
        <f t="shared" si="274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3</v>
      </c>
      <c r="P2910" s="7">
        <f t="shared" si="270"/>
        <v>52.8</v>
      </c>
      <c r="Q2910" t="str">
        <f t="shared" si="271"/>
        <v>theater</v>
      </c>
      <c r="R2910" t="str">
        <f t="shared" si="272"/>
        <v>plays</v>
      </c>
      <c r="S2910" s="11">
        <f t="shared" si="273"/>
        <v>42499.731701388882</v>
      </c>
      <c r="T2910" s="11">
        <f t="shared" si="274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0</v>
      </c>
      <c r="P2911" s="7">
        <f t="shared" si="270"/>
        <v>20</v>
      </c>
      <c r="Q2911" t="str">
        <f t="shared" si="271"/>
        <v>theater</v>
      </c>
      <c r="R2911" t="str">
        <f t="shared" si="272"/>
        <v>plays</v>
      </c>
      <c r="S2911" s="11">
        <f t="shared" si="273"/>
        <v>41929.266215277778</v>
      </c>
      <c r="T2911" s="11">
        <f t="shared" si="274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0</v>
      </c>
      <c r="P2912" s="7">
        <f t="shared" si="270"/>
        <v>1</v>
      </c>
      <c r="Q2912" t="str">
        <f t="shared" si="271"/>
        <v>theater</v>
      </c>
      <c r="R2912" t="str">
        <f t="shared" si="272"/>
        <v>plays</v>
      </c>
      <c r="S2912" s="11">
        <f t="shared" si="273"/>
        <v>42107.841284722221</v>
      </c>
      <c r="T2912" s="11">
        <f t="shared" si="274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37</v>
      </c>
      <c r="P2913" s="7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11">
        <f t="shared" si="273"/>
        <v>42142.768819444449</v>
      </c>
      <c r="T2913" s="11">
        <f t="shared" si="274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14</v>
      </c>
      <c r="P2914" s="7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11">
        <f t="shared" si="273"/>
        <v>42354.131643518514</v>
      </c>
      <c r="T2914" s="11">
        <f t="shared" si="274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0</v>
      </c>
      <c r="P2915" s="7">
        <f t="shared" si="270"/>
        <v>1</v>
      </c>
      <c r="Q2915" t="str">
        <f t="shared" si="271"/>
        <v>theater</v>
      </c>
      <c r="R2915" t="str">
        <f t="shared" si="272"/>
        <v>plays</v>
      </c>
      <c r="S2915" s="11">
        <f t="shared" si="273"/>
        <v>41828.922905092593</v>
      </c>
      <c r="T2915" s="11">
        <f t="shared" si="274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0</v>
      </c>
      <c r="P2916" s="7">
        <f t="shared" si="270"/>
        <v>1</v>
      </c>
      <c r="Q2916" t="str">
        <f t="shared" si="271"/>
        <v>theater</v>
      </c>
      <c r="R2916" t="str">
        <f t="shared" si="272"/>
        <v>plays</v>
      </c>
      <c r="S2916" s="11">
        <f t="shared" si="273"/>
        <v>42017.907337962963</v>
      </c>
      <c r="T2916" s="11">
        <f t="shared" si="274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61</v>
      </c>
      <c r="P2917" s="7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11">
        <f t="shared" si="273"/>
        <v>42415.398032407407</v>
      </c>
      <c r="T2917" s="11">
        <f t="shared" si="274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8</v>
      </c>
      <c r="P2918" s="7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11">
        <f t="shared" si="273"/>
        <v>41755.476724537039</v>
      </c>
      <c r="T2918" s="11">
        <f t="shared" si="274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22</v>
      </c>
      <c r="P2919" s="7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11">
        <f t="shared" si="273"/>
        <v>42245.234340277777</v>
      </c>
      <c r="T2919" s="11">
        <f t="shared" si="274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27</v>
      </c>
      <c r="P2920" s="7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11">
        <f t="shared" si="273"/>
        <v>42278.629710648151</v>
      </c>
      <c r="T2920" s="11">
        <f t="shared" si="274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9</v>
      </c>
      <c r="P2921" s="7">
        <f t="shared" si="270"/>
        <v>8.5</v>
      </c>
      <c r="Q2921" t="str">
        <f t="shared" si="271"/>
        <v>theater</v>
      </c>
      <c r="R2921" t="str">
        <f t="shared" si="272"/>
        <v>plays</v>
      </c>
      <c r="S2921" s="11">
        <f t="shared" si="273"/>
        <v>41826.61954861111</v>
      </c>
      <c r="T2921" s="11">
        <f t="shared" si="274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27</v>
      </c>
      <c r="P2922" s="7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11">
        <f t="shared" si="273"/>
        <v>42058.792476851857</v>
      </c>
      <c r="T2922" s="11">
        <f t="shared" si="274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129</v>
      </c>
      <c r="P2923" s="7">
        <f t="shared" si="270"/>
        <v>43</v>
      </c>
      <c r="Q2923" t="str">
        <f t="shared" si="271"/>
        <v>theater</v>
      </c>
      <c r="R2923" t="str">
        <f t="shared" si="272"/>
        <v>musical</v>
      </c>
      <c r="S2923" s="11">
        <f t="shared" si="273"/>
        <v>41877.886620370373</v>
      </c>
      <c r="T2923" s="11">
        <f t="shared" si="274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100</v>
      </c>
      <c r="P2924" s="7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11">
        <f t="shared" si="273"/>
        <v>42097.874155092592</v>
      </c>
      <c r="T2924" s="11">
        <f t="shared" si="274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100</v>
      </c>
      <c r="P2925" s="7">
        <f t="shared" si="270"/>
        <v>30</v>
      </c>
      <c r="Q2925" t="str">
        <f t="shared" si="271"/>
        <v>theater</v>
      </c>
      <c r="R2925" t="str">
        <f t="shared" si="272"/>
        <v>musical</v>
      </c>
      <c r="S2925" s="11">
        <f t="shared" si="273"/>
        <v>42013.15253472222</v>
      </c>
      <c r="T2925" s="11">
        <f t="shared" si="274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103</v>
      </c>
      <c r="P2926" s="7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11">
        <f t="shared" si="273"/>
        <v>42103.556828703702</v>
      </c>
      <c r="T2926" s="11">
        <f t="shared" si="274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102</v>
      </c>
      <c r="P2927" s="7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11">
        <f t="shared" si="273"/>
        <v>41863.584120370368</v>
      </c>
      <c r="T2927" s="11">
        <f t="shared" si="274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125</v>
      </c>
      <c r="P2928" s="7">
        <f t="shared" si="270"/>
        <v>75</v>
      </c>
      <c r="Q2928" t="str">
        <f t="shared" si="271"/>
        <v>theater</v>
      </c>
      <c r="R2928" t="str">
        <f t="shared" si="272"/>
        <v>musical</v>
      </c>
      <c r="S2928" s="11">
        <f t="shared" si="273"/>
        <v>42044.765960648147</v>
      </c>
      <c r="T2928" s="11">
        <f t="shared" si="274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131</v>
      </c>
      <c r="P2929" s="7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11">
        <f t="shared" si="273"/>
        <v>41806.669317129628</v>
      </c>
      <c r="T2929" s="11">
        <f t="shared" si="274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100</v>
      </c>
      <c r="P2930" s="7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11">
        <f t="shared" si="273"/>
        <v>42403.998217592598</v>
      </c>
      <c r="T2930" s="11">
        <f t="shared" si="274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102</v>
      </c>
      <c r="P2931" s="7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11">
        <f t="shared" si="273"/>
        <v>41754.564328703702</v>
      </c>
      <c r="T2931" s="11">
        <f t="shared" si="274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101</v>
      </c>
      <c r="P2932" s="7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11">
        <f t="shared" si="273"/>
        <v>42101.584074074075</v>
      </c>
      <c r="T2932" s="11">
        <f t="shared" si="274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106</v>
      </c>
      <c r="P2933" s="7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11">
        <f t="shared" si="273"/>
        <v>41872.291238425925</v>
      </c>
      <c r="T2933" s="11">
        <f t="shared" si="274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105</v>
      </c>
      <c r="P2934" s="7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11">
        <f t="shared" si="273"/>
        <v>42025.164780092593</v>
      </c>
      <c r="T2934" s="11">
        <f t="shared" si="274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103</v>
      </c>
      <c r="P2935" s="7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11">
        <f t="shared" si="273"/>
        <v>42495.956631944442</v>
      </c>
      <c r="T2935" s="11">
        <f t="shared" si="274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108</v>
      </c>
      <c r="P2936" s="7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11">
        <f t="shared" si="273"/>
        <v>41775.636157407411</v>
      </c>
      <c r="T2936" s="11">
        <f t="shared" si="274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101</v>
      </c>
      <c r="P2937" s="7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11">
        <f t="shared" si="273"/>
        <v>42553.583425925928</v>
      </c>
      <c r="T2937" s="11">
        <f t="shared" si="274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128</v>
      </c>
      <c r="P2938" s="7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11">
        <f t="shared" si="273"/>
        <v>41912.650729166664</v>
      </c>
      <c r="T2938" s="11">
        <f t="shared" si="274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133</v>
      </c>
      <c r="P2939" s="7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11">
        <f t="shared" si="273"/>
        <v>41803.457326388889</v>
      </c>
      <c r="T2939" s="11">
        <f t="shared" si="274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101</v>
      </c>
      <c r="P2940" s="7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11">
        <f t="shared" si="273"/>
        <v>42004.703865740739</v>
      </c>
      <c r="T2940" s="11">
        <f t="shared" si="274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103</v>
      </c>
      <c r="P2941" s="7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11">
        <f t="shared" si="273"/>
        <v>41845.809166666666</v>
      </c>
      <c r="T2941" s="11">
        <f t="shared" si="274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107</v>
      </c>
      <c r="P2942" s="7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11">
        <f t="shared" si="273"/>
        <v>41982.773356481484</v>
      </c>
      <c r="T2942" s="11">
        <f t="shared" si="274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0</v>
      </c>
      <c r="P2943" s="7">
        <f t="shared" si="270"/>
        <v>1</v>
      </c>
      <c r="Q2943" t="str">
        <f t="shared" si="271"/>
        <v>theater</v>
      </c>
      <c r="R2943" t="str">
        <f t="shared" si="272"/>
        <v>spaces</v>
      </c>
      <c r="S2943" s="11">
        <f t="shared" si="273"/>
        <v>42034.960127314815</v>
      </c>
      <c r="T2943" s="11">
        <f t="shared" si="274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20</v>
      </c>
      <c r="P2944" s="7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11">
        <f t="shared" si="273"/>
        <v>42334.803923611107</v>
      </c>
      <c r="T2944" s="11">
        <f t="shared" si="274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7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11">
        <f t="shared" si="273"/>
        <v>42077.129398148143</v>
      </c>
      <c r="T2945" s="11">
        <f t="shared" si="274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1</v>
      </c>
      <c r="P2946" s="7">
        <f t="shared" ref="P2946:P3009" si="276">($E2946/$L2946)</f>
        <v>100</v>
      </c>
      <c r="Q2946" t="str">
        <f t="shared" ref="Q2946:Q3009" si="277">(LEFT($N2946,SEARCH("/",$N2946,1)-1))</f>
        <v>theater</v>
      </c>
      <c r="R2946" t="str">
        <f t="shared" ref="R2946:R3009" si="278">RIGHT($N2946,LEN($N2946)-SEARCH("/",$N2946))</f>
        <v>spaces</v>
      </c>
      <c r="S2946" s="11">
        <f t="shared" ref="S2946:S3009" si="279">((($J2946/60)/60)/24)+DATE(1970,1,1)</f>
        <v>42132.9143287037</v>
      </c>
      <c r="T2946" s="11">
        <f t="shared" ref="T2946:T3009" si="280">((($I2946/60)/60)/24)+DATE(1970,1,1)</f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81">ROUND(((E2947/D2947)*100),0)</f>
        <v>0</v>
      </c>
      <c r="P2947" s="7" t="e">
        <f t="shared" si="276"/>
        <v>#DIV/0!</v>
      </c>
      <c r="Q2947" t="str">
        <f t="shared" si="277"/>
        <v>theater</v>
      </c>
      <c r="R2947" t="str">
        <f t="shared" si="278"/>
        <v>spaces</v>
      </c>
      <c r="S2947" s="11">
        <f t="shared" si="279"/>
        <v>42118.139583333337</v>
      </c>
      <c r="T2947" s="11">
        <f t="shared" si="280"/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81"/>
        <v>0</v>
      </c>
      <c r="P2948" s="7">
        <f t="shared" si="276"/>
        <v>1</v>
      </c>
      <c r="Q2948" t="str">
        <f t="shared" si="277"/>
        <v>theater</v>
      </c>
      <c r="R2948" t="str">
        <f t="shared" si="278"/>
        <v>spaces</v>
      </c>
      <c r="S2948" s="11">
        <f t="shared" si="279"/>
        <v>42567.531157407408</v>
      </c>
      <c r="T2948" s="11">
        <f t="shared" si="280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</v>
      </c>
      <c r="P2949" s="7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11">
        <f t="shared" si="279"/>
        <v>42649.562118055561</v>
      </c>
      <c r="T2949" s="11">
        <f t="shared" si="280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0</v>
      </c>
      <c r="P2950" s="7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11">
        <f t="shared" si="279"/>
        <v>42097.649224537032</v>
      </c>
      <c r="T2950" s="11">
        <f t="shared" si="280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3</v>
      </c>
      <c r="P2951" s="7">
        <f t="shared" si="276"/>
        <v>12.5</v>
      </c>
      <c r="Q2951" t="str">
        <f t="shared" si="277"/>
        <v>theater</v>
      </c>
      <c r="R2951" t="str">
        <f t="shared" si="278"/>
        <v>spaces</v>
      </c>
      <c r="S2951" s="11">
        <f t="shared" si="279"/>
        <v>42297.823113425926</v>
      </c>
      <c r="T2951" s="11">
        <f t="shared" si="280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7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11">
        <f t="shared" si="279"/>
        <v>42362.36518518519</v>
      </c>
      <c r="T2952" s="11">
        <f t="shared" si="280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</v>
      </c>
      <c r="P2953" s="7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11">
        <f t="shared" si="279"/>
        <v>41872.802928240737</v>
      </c>
      <c r="T2953" s="11">
        <f t="shared" si="280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</v>
      </c>
      <c r="P2954" s="7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11">
        <f t="shared" si="279"/>
        <v>42628.690266203703</v>
      </c>
      <c r="T2954" s="11">
        <f t="shared" si="280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0</v>
      </c>
      <c r="P2955" s="7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11">
        <f t="shared" si="279"/>
        <v>42255.791909722218</v>
      </c>
      <c r="T2955" s="11">
        <f t="shared" si="280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7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11">
        <f t="shared" si="279"/>
        <v>42790.583368055552</v>
      </c>
      <c r="T2956" s="11">
        <f t="shared" si="280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60</v>
      </c>
      <c r="P2957" s="7">
        <f t="shared" si="276"/>
        <v>65</v>
      </c>
      <c r="Q2957" t="str">
        <f t="shared" si="277"/>
        <v>theater</v>
      </c>
      <c r="R2957" t="str">
        <f t="shared" si="278"/>
        <v>spaces</v>
      </c>
      <c r="S2957" s="11">
        <f t="shared" si="279"/>
        <v>42141.741307870368</v>
      </c>
      <c r="T2957" s="11">
        <f t="shared" si="280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17</v>
      </c>
      <c r="P2958" s="7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11">
        <f t="shared" si="279"/>
        <v>42464.958912037036</v>
      </c>
      <c r="T2958" s="11">
        <f t="shared" si="280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2</v>
      </c>
      <c r="P2959" s="7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11">
        <f t="shared" si="279"/>
        <v>42031.011249999996</v>
      </c>
      <c r="T2959" s="11">
        <f t="shared" si="280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7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11">
        <f t="shared" si="279"/>
        <v>42438.779131944444</v>
      </c>
      <c r="T2960" s="11">
        <f t="shared" si="280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7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11">
        <f t="shared" si="279"/>
        <v>42498.008391203708</v>
      </c>
      <c r="T2961" s="11">
        <f t="shared" si="280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7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11">
        <f t="shared" si="279"/>
        <v>41863.757210648146</v>
      </c>
      <c r="T2962" s="11">
        <f t="shared" si="280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110</v>
      </c>
      <c r="P2963" s="7">
        <f t="shared" si="276"/>
        <v>50.75</v>
      </c>
      <c r="Q2963" t="str">
        <f t="shared" si="277"/>
        <v>theater</v>
      </c>
      <c r="R2963" t="str">
        <f t="shared" si="278"/>
        <v>plays</v>
      </c>
      <c r="S2963" s="11">
        <f t="shared" si="279"/>
        <v>42061.212488425925</v>
      </c>
      <c r="T2963" s="11">
        <f t="shared" si="280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122</v>
      </c>
      <c r="P2964" s="7">
        <f t="shared" si="276"/>
        <v>60.9</v>
      </c>
      <c r="Q2964" t="str">
        <f t="shared" si="277"/>
        <v>theater</v>
      </c>
      <c r="R2964" t="str">
        <f t="shared" si="278"/>
        <v>plays</v>
      </c>
      <c r="S2964" s="11">
        <f t="shared" si="279"/>
        <v>42036.24428240741</v>
      </c>
      <c r="T2964" s="11">
        <f t="shared" si="280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107</v>
      </c>
      <c r="P2965" s="7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11">
        <f t="shared" si="279"/>
        <v>42157.470185185186</v>
      </c>
      <c r="T2965" s="11">
        <f t="shared" si="280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101</v>
      </c>
      <c r="P2966" s="7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11">
        <f t="shared" si="279"/>
        <v>41827.909942129627</v>
      </c>
      <c r="T2966" s="11">
        <f t="shared" si="280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109</v>
      </c>
      <c r="P2967" s="7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11">
        <f t="shared" si="279"/>
        <v>42162.729548611111</v>
      </c>
      <c r="T2967" s="11">
        <f t="shared" si="280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114</v>
      </c>
      <c r="P2968" s="7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11">
        <f t="shared" si="279"/>
        <v>42233.738564814819</v>
      </c>
      <c r="T2968" s="11">
        <f t="shared" si="280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114</v>
      </c>
      <c r="P2969" s="7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11">
        <f t="shared" si="279"/>
        <v>42042.197824074072</v>
      </c>
      <c r="T2969" s="11">
        <f t="shared" si="280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106</v>
      </c>
      <c r="P2970" s="7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11">
        <f t="shared" si="279"/>
        <v>42585.523842592593</v>
      </c>
      <c r="T2970" s="11">
        <f t="shared" si="280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163</v>
      </c>
      <c r="P2971" s="7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11">
        <f t="shared" si="279"/>
        <v>42097.786493055552</v>
      </c>
      <c r="T2971" s="11">
        <f t="shared" si="280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106</v>
      </c>
      <c r="P2972" s="7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11">
        <f t="shared" si="279"/>
        <v>41808.669571759259</v>
      </c>
      <c r="T2972" s="11">
        <f t="shared" si="280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100</v>
      </c>
      <c r="P2973" s="7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11">
        <f t="shared" si="279"/>
        <v>41852.658310185187</v>
      </c>
      <c r="T2973" s="11">
        <f t="shared" si="280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105</v>
      </c>
      <c r="P2974" s="7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11">
        <f t="shared" si="279"/>
        <v>42694.110185185185</v>
      </c>
      <c r="T2974" s="11">
        <f t="shared" si="280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175</v>
      </c>
      <c r="P2975" s="7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11">
        <f t="shared" si="279"/>
        <v>42341.818379629629</v>
      </c>
      <c r="T2975" s="11">
        <f t="shared" si="280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102</v>
      </c>
      <c r="P2976" s="7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11">
        <f t="shared" si="279"/>
        <v>41880.061006944445</v>
      </c>
      <c r="T2976" s="11">
        <f t="shared" si="280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100</v>
      </c>
      <c r="P2977" s="7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11">
        <f t="shared" si="279"/>
        <v>41941.683865740742</v>
      </c>
      <c r="T2977" s="11">
        <f t="shared" si="280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171</v>
      </c>
      <c r="P2978" s="7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11">
        <f t="shared" si="279"/>
        <v>42425.730671296296</v>
      </c>
      <c r="T2978" s="11">
        <f t="shared" si="280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114</v>
      </c>
      <c r="P2979" s="7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11">
        <f t="shared" si="279"/>
        <v>42026.88118055556</v>
      </c>
      <c r="T2979" s="11">
        <f t="shared" si="280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129</v>
      </c>
      <c r="P2980" s="7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11">
        <f t="shared" si="279"/>
        <v>41922.640590277777</v>
      </c>
      <c r="T2980" s="11">
        <f t="shared" si="280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101</v>
      </c>
      <c r="P2981" s="7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11">
        <f t="shared" si="279"/>
        <v>41993.824340277773</v>
      </c>
      <c r="T2981" s="11">
        <f t="shared" si="280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109</v>
      </c>
      <c r="P2982" s="7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11">
        <f t="shared" si="279"/>
        <v>42219.915856481486</v>
      </c>
      <c r="T2982" s="11">
        <f t="shared" si="280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129</v>
      </c>
      <c r="P2983" s="7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11">
        <f t="shared" si="279"/>
        <v>42225.559675925921</v>
      </c>
      <c r="T2983" s="11">
        <f t="shared" si="280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102</v>
      </c>
      <c r="P2984" s="7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11">
        <f t="shared" si="279"/>
        <v>42381.686840277776</v>
      </c>
      <c r="T2984" s="11">
        <f t="shared" si="280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147</v>
      </c>
      <c r="P2985" s="7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11">
        <f t="shared" si="279"/>
        <v>41894.632361111115</v>
      </c>
      <c r="T2985" s="11">
        <f t="shared" si="280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100</v>
      </c>
      <c r="P2986" s="7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11">
        <f t="shared" si="279"/>
        <v>42576.278715277775</v>
      </c>
      <c r="T2986" s="11">
        <f t="shared" si="280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122</v>
      </c>
      <c r="P2987" s="7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11">
        <f t="shared" si="279"/>
        <v>42654.973703703698</v>
      </c>
      <c r="T2987" s="11">
        <f t="shared" si="280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106</v>
      </c>
      <c r="P2988" s="7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11">
        <f t="shared" si="279"/>
        <v>42431.500069444446</v>
      </c>
      <c r="T2988" s="11">
        <f t="shared" si="280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110</v>
      </c>
      <c r="P2989" s="7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11">
        <f t="shared" si="279"/>
        <v>42627.307303240741</v>
      </c>
      <c r="T2989" s="11">
        <f t="shared" si="280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100</v>
      </c>
      <c r="P2990" s="7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11">
        <f t="shared" si="279"/>
        <v>42511.362048611118</v>
      </c>
      <c r="T2990" s="11">
        <f t="shared" si="280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177</v>
      </c>
      <c r="P2991" s="7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11">
        <f t="shared" si="279"/>
        <v>42337.02039351852</v>
      </c>
      <c r="T2991" s="11">
        <f t="shared" si="280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100</v>
      </c>
      <c r="P2992" s="7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11">
        <f t="shared" si="279"/>
        <v>42341.57430555555</v>
      </c>
      <c r="T2992" s="11">
        <f t="shared" si="280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103</v>
      </c>
      <c r="P2993" s="7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11">
        <f t="shared" si="279"/>
        <v>42740.837152777778</v>
      </c>
      <c r="T2993" s="11">
        <f t="shared" si="280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105</v>
      </c>
      <c r="P2994" s="7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11">
        <f t="shared" si="279"/>
        <v>42622.767476851848</v>
      </c>
      <c r="T2994" s="11">
        <f t="shared" si="280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100</v>
      </c>
      <c r="P2995" s="7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11">
        <f t="shared" si="279"/>
        <v>42390.838738425926</v>
      </c>
      <c r="T2995" s="11">
        <f t="shared" si="280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458</v>
      </c>
      <c r="P2996" s="7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11">
        <f t="shared" si="279"/>
        <v>41885.478842592594</v>
      </c>
      <c r="T2996" s="11">
        <f t="shared" si="280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105</v>
      </c>
      <c r="P2997" s="7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11">
        <f t="shared" si="279"/>
        <v>42724.665173611109</v>
      </c>
      <c r="T2997" s="11">
        <f t="shared" si="280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172</v>
      </c>
      <c r="P2998" s="7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11">
        <f t="shared" si="279"/>
        <v>42090.912500000006</v>
      </c>
      <c r="T2998" s="11">
        <f t="shared" si="280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104</v>
      </c>
      <c r="P2999" s="7">
        <f t="shared" si="276"/>
        <v>90.2</v>
      </c>
      <c r="Q2999" t="str">
        <f t="shared" si="277"/>
        <v>theater</v>
      </c>
      <c r="R2999" t="str">
        <f t="shared" si="278"/>
        <v>spaces</v>
      </c>
      <c r="S2999" s="11">
        <f t="shared" si="279"/>
        <v>42775.733715277776</v>
      </c>
      <c r="T2999" s="11">
        <f t="shared" si="280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103</v>
      </c>
      <c r="P3000" s="7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11">
        <f t="shared" si="279"/>
        <v>41778.193622685183</v>
      </c>
      <c r="T3000" s="11">
        <f t="shared" si="280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119</v>
      </c>
      <c r="P3001" s="7">
        <f t="shared" si="276"/>
        <v>80.25</v>
      </c>
      <c r="Q3001" t="str">
        <f t="shared" si="277"/>
        <v>theater</v>
      </c>
      <c r="R3001" t="str">
        <f t="shared" si="278"/>
        <v>spaces</v>
      </c>
      <c r="S3001" s="11">
        <f t="shared" si="279"/>
        <v>42780.740277777775</v>
      </c>
      <c r="T3001" s="11">
        <f t="shared" si="280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100</v>
      </c>
      <c r="P3002" s="7">
        <f t="shared" si="276"/>
        <v>62.5</v>
      </c>
      <c r="Q3002" t="str">
        <f t="shared" si="277"/>
        <v>theater</v>
      </c>
      <c r="R3002" t="str">
        <f t="shared" si="278"/>
        <v>spaces</v>
      </c>
      <c r="S3002" s="11">
        <f t="shared" si="279"/>
        <v>42752.827199074076</v>
      </c>
      <c r="T3002" s="11">
        <f t="shared" si="280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319</v>
      </c>
      <c r="P3003" s="7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11">
        <f t="shared" si="279"/>
        <v>42534.895625000005</v>
      </c>
      <c r="T3003" s="11">
        <f t="shared" si="280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109</v>
      </c>
      <c r="P3004" s="7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11">
        <f t="shared" si="279"/>
        <v>41239.83625</v>
      </c>
      <c r="T3004" s="11">
        <f t="shared" si="280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101</v>
      </c>
      <c r="P3005" s="7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11">
        <f t="shared" si="279"/>
        <v>42398.849259259259</v>
      </c>
      <c r="T3005" s="11">
        <f t="shared" si="280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113</v>
      </c>
      <c r="P3006" s="7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11">
        <f t="shared" si="279"/>
        <v>41928.881064814814</v>
      </c>
      <c r="T3006" s="11">
        <f t="shared" si="280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120</v>
      </c>
      <c r="P3007" s="7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11">
        <f t="shared" si="279"/>
        <v>41888.674826388888</v>
      </c>
      <c r="T3007" s="11">
        <f t="shared" si="280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108</v>
      </c>
      <c r="P3008" s="7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11">
        <f t="shared" si="279"/>
        <v>41957.756840277783</v>
      </c>
      <c r="T3008" s="11">
        <f t="shared" si="280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180</v>
      </c>
      <c r="P3009" s="7">
        <f t="shared" si="276"/>
        <v>54</v>
      </c>
      <c r="Q3009" t="str">
        <f t="shared" si="277"/>
        <v>theater</v>
      </c>
      <c r="R3009" t="str">
        <f t="shared" si="278"/>
        <v>spaces</v>
      </c>
      <c r="S3009" s="11">
        <f t="shared" si="279"/>
        <v>42098.216238425928</v>
      </c>
      <c r="T3009" s="11">
        <f t="shared" si="280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101</v>
      </c>
      <c r="P3010" s="7">
        <f t="shared" ref="P3010:P3073" si="282">($E3010/$L3010)</f>
        <v>116.73076923076923</v>
      </c>
      <c r="Q3010" t="str">
        <f t="shared" ref="Q3010:Q3073" si="283">(LEFT($N3010,SEARCH("/",$N3010,1)-1))</f>
        <v>theater</v>
      </c>
      <c r="R3010" t="str">
        <f t="shared" ref="R3010:R3073" si="284">RIGHT($N3010,LEN($N3010)-SEARCH("/",$N3010))</f>
        <v>spaces</v>
      </c>
      <c r="S3010" s="11">
        <f t="shared" ref="S3010:S3073" si="285">((($J3010/60)/60)/24)+DATE(1970,1,1)</f>
        <v>42360.212025462963</v>
      </c>
      <c r="T3010" s="11">
        <f t="shared" ref="T3010:T3073" si="286">((($I3010/60)/60)/24)+DATE(1970,1,1)</f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7">ROUND(((E3011/D3011)*100),0)</f>
        <v>120</v>
      </c>
      <c r="P3011" s="7">
        <f t="shared" si="282"/>
        <v>233.8984375</v>
      </c>
      <c r="Q3011" t="str">
        <f t="shared" si="283"/>
        <v>theater</v>
      </c>
      <c r="R3011" t="str">
        <f t="shared" si="284"/>
        <v>spaces</v>
      </c>
      <c r="S3011" s="11">
        <f t="shared" si="285"/>
        <v>41939.569907407407</v>
      </c>
      <c r="T3011" s="11">
        <f t="shared" si="286"/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7"/>
        <v>158</v>
      </c>
      <c r="P3012" s="7">
        <f t="shared" si="282"/>
        <v>158</v>
      </c>
      <c r="Q3012" t="str">
        <f t="shared" si="283"/>
        <v>theater</v>
      </c>
      <c r="R3012" t="str">
        <f t="shared" si="284"/>
        <v>spaces</v>
      </c>
      <c r="S3012" s="11">
        <f t="shared" si="285"/>
        <v>41996.832395833335</v>
      </c>
      <c r="T3012" s="11">
        <f t="shared" si="286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124</v>
      </c>
      <c r="P3013" s="7">
        <f t="shared" si="282"/>
        <v>14.84</v>
      </c>
      <c r="Q3013" t="str">
        <f t="shared" si="283"/>
        <v>theater</v>
      </c>
      <c r="R3013" t="str">
        <f t="shared" si="284"/>
        <v>spaces</v>
      </c>
      <c r="S3013" s="11">
        <f t="shared" si="285"/>
        <v>42334.468935185185</v>
      </c>
      <c r="T3013" s="11">
        <f t="shared" si="286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117</v>
      </c>
      <c r="P3014" s="7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11">
        <f t="shared" si="285"/>
        <v>42024.702893518523</v>
      </c>
      <c r="T3014" s="11">
        <f t="shared" si="286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157</v>
      </c>
      <c r="P3015" s="7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11">
        <f t="shared" si="285"/>
        <v>42146.836215277777</v>
      </c>
      <c r="T3015" s="11">
        <f t="shared" si="286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113</v>
      </c>
      <c r="P3016" s="7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11">
        <f t="shared" si="285"/>
        <v>41920.123611111114</v>
      </c>
      <c r="T3016" s="11">
        <f t="shared" si="286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103</v>
      </c>
      <c r="P3017" s="7">
        <f t="shared" si="282"/>
        <v>87.7</v>
      </c>
      <c r="Q3017" t="str">
        <f t="shared" si="283"/>
        <v>theater</v>
      </c>
      <c r="R3017" t="str">
        <f t="shared" si="284"/>
        <v>spaces</v>
      </c>
      <c r="S3017" s="11">
        <f t="shared" si="285"/>
        <v>41785.72729166667</v>
      </c>
      <c r="T3017" s="11">
        <f t="shared" si="286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103</v>
      </c>
      <c r="P3018" s="7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11">
        <f t="shared" si="285"/>
        <v>41778.548055555555</v>
      </c>
      <c r="T3018" s="11">
        <f t="shared" si="286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106</v>
      </c>
      <c r="P3019" s="7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11">
        <f t="shared" si="285"/>
        <v>41841.850034722222</v>
      </c>
      <c r="T3019" s="11">
        <f t="shared" si="286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101</v>
      </c>
      <c r="P3020" s="7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11">
        <f t="shared" si="285"/>
        <v>42163.29833333334</v>
      </c>
      <c r="T3020" s="11">
        <f t="shared" si="286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121</v>
      </c>
      <c r="P3021" s="7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11">
        <f t="shared" si="285"/>
        <v>41758.833564814813</v>
      </c>
      <c r="T3021" s="11">
        <f t="shared" si="286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101</v>
      </c>
      <c r="P3022" s="7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11">
        <f t="shared" si="285"/>
        <v>42170.846446759257</v>
      </c>
      <c r="T3022" s="11">
        <f t="shared" si="286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116</v>
      </c>
      <c r="P3023" s="7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11">
        <f t="shared" si="285"/>
        <v>42660.618854166663</v>
      </c>
      <c r="T3023" s="11">
        <f t="shared" si="286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101</v>
      </c>
      <c r="P3024" s="7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11">
        <f t="shared" si="285"/>
        <v>42564.95380787037</v>
      </c>
      <c r="T3024" s="11">
        <f t="shared" si="286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103</v>
      </c>
      <c r="P3025" s="7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11">
        <f t="shared" si="285"/>
        <v>42121.675763888896</v>
      </c>
      <c r="T3025" s="11">
        <f t="shared" si="286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246</v>
      </c>
      <c r="P3026" s="7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11">
        <f t="shared" si="285"/>
        <v>41158.993923611109</v>
      </c>
      <c r="T3026" s="11">
        <f t="shared" si="286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302</v>
      </c>
      <c r="P3027" s="7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11">
        <f t="shared" si="285"/>
        <v>41761.509409722225</v>
      </c>
      <c r="T3027" s="11">
        <f t="shared" si="286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143</v>
      </c>
      <c r="P3028" s="7">
        <f t="shared" si="282"/>
        <v>51.6</v>
      </c>
      <c r="Q3028" t="str">
        <f t="shared" si="283"/>
        <v>theater</v>
      </c>
      <c r="R3028" t="str">
        <f t="shared" si="284"/>
        <v>spaces</v>
      </c>
      <c r="S3028" s="11">
        <f t="shared" si="285"/>
        <v>42783.459398148145</v>
      </c>
      <c r="T3028" s="11">
        <f t="shared" si="286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131</v>
      </c>
      <c r="P3029" s="7">
        <f t="shared" si="282"/>
        <v>164.3</v>
      </c>
      <c r="Q3029" t="str">
        <f t="shared" si="283"/>
        <v>theater</v>
      </c>
      <c r="R3029" t="str">
        <f t="shared" si="284"/>
        <v>spaces</v>
      </c>
      <c r="S3029" s="11">
        <f t="shared" si="285"/>
        <v>42053.704293981486</v>
      </c>
      <c r="T3029" s="11">
        <f t="shared" si="286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168</v>
      </c>
      <c r="P3030" s="7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11">
        <f t="shared" si="285"/>
        <v>42567.264178240745</v>
      </c>
      <c r="T3030" s="11">
        <f t="shared" si="286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110</v>
      </c>
      <c r="P3031" s="7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11">
        <f t="shared" si="285"/>
        <v>41932.708877314813</v>
      </c>
      <c r="T3031" s="11">
        <f t="shared" si="286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107</v>
      </c>
      <c r="P3032" s="7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11">
        <f t="shared" si="285"/>
        <v>42233.747349537036</v>
      </c>
      <c r="T3032" s="11">
        <f t="shared" si="286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100</v>
      </c>
      <c r="P3033" s="7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11">
        <f t="shared" si="285"/>
        <v>42597.882488425923</v>
      </c>
      <c r="T3033" s="11">
        <f t="shared" si="286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127</v>
      </c>
      <c r="P3034" s="7">
        <f t="shared" si="282"/>
        <v>50.88</v>
      </c>
      <c r="Q3034" t="str">
        <f t="shared" si="283"/>
        <v>theater</v>
      </c>
      <c r="R3034" t="str">
        <f t="shared" si="284"/>
        <v>spaces</v>
      </c>
      <c r="S3034" s="11">
        <f t="shared" si="285"/>
        <v>42228.044664351852</v>
      </c>
      <c r="T3034" s="11">
        <f t="shared" si="286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147</v>
      </c>
      <c r="P3035" s="7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11">
        <f t="shared" si="285"/>
        <v>42570.110243055555</v>
      </c>
      <c r="T3035" s="11">
        <f t="shared" si="286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113</v>
      </c>
      <c r="P3036" s="7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11">
        <f t="shared" si="285"/>
        <v>42644.535358796296</v>
      </c>
      <c r="T3036" s="11">
        <f t="shared" si="286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109</v>
      </c>
      <c r="P3037" s="7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11">
        <f t="shared" si="285"/>
        <v>41368.560289351852</v>
      </c>
      <c r="T3037" s="11">
        <f t="shared" si="286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127</v>
      </c>
      <c r="P3038" s="7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11">
        <f t="shared" si="285"/>
        <v>41466.785231481481</v>
      </c>
      <c r="T3038" s="11">
        <f t="shared" si="286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213</v>
      </c>
      <c r="P3039" s="7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11">
        <f t="shared" si="285"/>
        <v>40378.893206018518</v>
      </c>
      <c r="T3039" s="11">
        <f t="shared" si="286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101</v>
      </c>
      <c r="P3040" s="7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11">
        <f t="shared" si="285"/>
        <v>42373.252280092594</v>
      </c>
      <c r="T3040" s="11">
        <f t="shared" si="286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109</v>
      </c>
      <c r="P3041" s="7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11">
        <f t="shared" si="285"/>
        <v>41610.794421296298</v>
      </c>
      <c r="T3041" s="11">
        <f t="shared" si="286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108</v>
      </c>
      <c r="P3042" s="7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11">
        <f t="shared" si="285"/>
        <v>42177.791909722218</v>
      </c>
      <c r="T3042" s="11">
        <f t="shared" si="286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110</v>
      </c>
      <c r="P3043" s="7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11">
        <f t="shared" si="285"/>
        <v>42359.868611111116</v>
      </c>
      <c r="T3043" s="11">
        <f t="shared" si="286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128</v>
      </c>
      <c r="P3044" s="7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11">
        <f t="shared" si="285"/>
        <v>42253.688043981485</v>
      </c>
      <c r="T3044" s="11">
        <f t="shared" si="286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110</v>
      </c>
      <c r="P3045" s="7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11">
        <f t="shared" si="285"/>
        <v>42083.070590277777</v>
      </c>
      <c r="T3045" s="11">
        <f t="shared" si="286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109</v>
      </c>
      <c r="P3046" s="7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11">
        <f t="shared" si="285"/>
        <v>42387.7268287037</v>
      </c>
      <c r="T3046" s="11">
        <f t="shared" si="286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133</v>
      </c>
      <c r="P3047" s="7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11">
        <f t="shared" si="285"/>
        <v>41843.155729166669</v>
      </c>
      <c r="T3047" s="11">
        <f t="shared" si="286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191</v>
      </c>
      <c r="P3048" s="7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11">
        <f t="shared" si="285"/>
        <v>41862.803078703706</v>
      </c>
      <c r="T3048" s="11">
        <f t="shared" si="286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149</v>
      </c>
      <c r="P3049" s="7">
        <f t="shared" si="282"/>
        <v>37.25</v>
      </c>
      <c r="Q3049" t="str">
        <f t="shared" si="283"/>
        <v>theater</v>
      </c>
      <c r="R3049" t="str">
        <f t="shared" si="284"/>
        <v>spaces</v>
      </c>
      <c r="S3049" s="11">
        <f t="shared" si="285"/>
        <v>42443.989050925928</v>
      </c>
      <c r="T3049" s="11">
        <f t="shared" si="286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166</v>
      </c>
      <c r="P3050" s="7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11">
        <f t="shared" si="285"/>
        <v>41975.901180555549</v>
      </c>
      <c r="T3050" s="11">
        <f t="shared" si="286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107</v>
      </c>
      <c r="P3051" s="7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11">
        <f t="shared" si="285"/>
        <v>42139.014525462961</v>
      </c>
      <c r="T3051" s="11">
        <f t="shared" si="286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106</v>
      </c>
      <c r="P3052" s="7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11">
        <f t="shared" si="285"/>
        <v>42465.16851851852</v>
      </c>
      <c r="T3052" s="11">
        <f t="shared" si="286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24</v>
      </c>
      <c r="P3053" s="7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11">
        <f t="shared" si="285"/>
        <v>42744.416030092587</v>
      </c>
      <c r="T3053" s="11">
        <f t="shared" si="286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0</v>
      </c>
      <c r="P3054" s="7">
        <f t="shared" si="282"/>
        <v>37.5</v>
      </c>
      <c r="Q3054" t="str">
        <f t="shared" si="283"/>
        <v>theater</v>
      </c>
      <c r="R3054" t="str">
        <f t="shared" si="284"/>
        <v>spaces</v>
      </c>
      <c r="S3054" s="11">
        <f t="shared" si="285"/>
        <v>42122.670069444444</v>
      </c>
      <c r="T3054" s="11">
        <f t="shared" si="286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0</v>
      </c>
      <c r="P3055" s="7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11">
        <f t="shared" si="285"/>
        <v>41862.761724537035</v>
      </c>
      <c r="T3055" s="11">
        <f t="shared" si="286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7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11">
        <f t="shared" si="285"/>
        <v>42027.832800925928</v>
      </c>
      <c r="T3056" s="11">
        <f t="shared" si="286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0</v>
      </c>
      <c r="P3057" s="7">
        <f t="shared" si="282"/>
        <v>1</v>
      </c>
      <c r="Q3057" t="str">
        <f t="shared" si="283"/>
        <v>theater</v>
      </c>
      <c r="R3057" t="str">
        <f t="shared" si="284"/>
        <v>spaces</v>
      </c>
      <c r="S3057" s="11">
        <f t="shared" si="285"/>
        <v>41953.95821759259</v>
      </c>
      <c r="T3057" s="11">
        <f t="shared" si="286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7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11">
        <f t="shared" si="285"/>
        <v>41851.636388888888</v>
      </c>
      <c r="T3058" s="11">
        <f t="shared" si="286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7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11">
        <f t="shared" si="285"/>
        <v>42433.650590277779</v>
      </c>
      <c r="T3059" s="11">
        <f t="shared" si="286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0</v>
      </c>
      <c r="P3060" s="7">
        <f t="shared" si="282"/>
        <v>1</v>
      </c>
      <c r="Q3060" t="str">
        <f t="shared" si="283"/>
        <v>theater</v>
      </c>
      <c r="R3060" t="str">
        <f t="shared" si="284"/>
        <v>spaces</v>
      </c>
      <c r="S3060" s="11">
        <f t="shared" si="285"/>
        <v>42460.374305555553</v>
      </c>
      <c r="T3060" s="11">
        <f t="shared" si="286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</v>
      </c>
      <c r="P3061" s="7">
        <f t="shared" si="282"/>
        <v>41</v>
      </c>
      <c r="Q3061" t="str">
        <f t="shared" si="283"/>
        <v>theater</v>
      </c>
      <c r="R3061" t="str">
        <f t="shared" si="284"/>
        <v>spaces</v>
      </c>
      <c r="S3061" s="11">
        <f t="shared" si="285"/>
        <v>41829.935717592591</v>
      </c>
      <c r="T3061" s="11">
        <f t="shared" si="286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0</v>
      </c>
      <c r="P3062" s="7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11">
        <f t="shared" si="285"/>
        <v>42245.274699074071</v>
      </c>
      <c r="T3062" s="11">
        <f t="shared" si="286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7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11">
        <f t="shared" si="285"/>
        <v>41834.784120370372</v>
      </c>
      <c r="T3063" s="11">
        <f t="shared" si="286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67</v>
      </c>
      <c r="P3064" s="7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11">
        <f t="shared" si="285"/>
        <v>42248.535787037035</v>
      </c>
      <c r="T3064" s="11">
        <f t="shared" si="286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20</v>
      </c>
      <c r="P3065" s="7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11">
        <f t="shared" si="285"/>
        <v>42630.922893518517</v>
      </c>
      <c r="T3065" s="11">
        <f t="shared" si="286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11</v>
      </c>
      <c r="P3066" s="7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11">
        <f t="shared" si="285"/>
        <v>42299.130162037036</v>
      </c>
      <c r="T3066" s="11">
        <f t="shared" si="286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0</v>
      </c>
      <c r="P3067" s="7">
        <f t="shared" si="282"/>
        <v>5</v>
      </c>
      <c r="Q3067" t="str">
        <f t="shared" si="283"/>
        <v>theater</v>
      </c>
      <c r="R3067" t="str">
        <f t="shared" si="284"/>
        <v>spaces</v>
      </c>
      <c r="S3067" s="11">
        <f t="shared" si="285"/>
        <v>41825.055231481485</v>
      </c>
      <c r="T3067" s="11">
        <f t="shared" si="286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12</v>
      </c>
      <c r="P3068" s="7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11">
        <f t="shared" si="285"/>
        <v>42531.228437500002</v>
      </c>
      <c r="T3068" s="11">
        <f t="shared" si="286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3</v>
      </c>
      <c r="P3069" s="7">
        <f t="shared" si="282"/>
        <v>200</v>
      </c>
      <c r="Q3069" t="str">
        <f t="shared" si="283"/>
        <v>theater</v>
      </c>
      <c r="R3069" t="str">
        <f t="shared" si="284"/>
        <v>spaces</v>
      </c>
      <c r="S3069" s="11">
        <f t="shared" si="285"/>
        <v>42226.938414351855</v>
      </c>
      <c r="T3069" s="11">
        <f t="shared" si="286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0</v>
      </c>
      <c r="P3070" s="7">
        <f t="shared" si="282"/>
        <v>87.5</v>
      </c>
      <c r="Q3070" t="str">
        <f t="shared" si="283"/>
        <v>theater</v>
      </c>
      <c r="R3070" t="str">
        <f t="shared" si="284"/>
        <v>spaces</v>
      </c>
      <c r="S3070" s="11">
        <f t="shared" si="285"/>
        <v>42263.691574074073</v>
      </c>
      <c r="T3070" s="11">
        <f t="shared" si="286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14</v>
      </c>
      <c r="P3071" s="7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11">
        <f t="shared" si="285"/>
        <v>41957.833726851852</v>
      </c>
      <c r="T3071" s="11">
        <f t="shared" si="286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</v>
      </c>
      <c r="P3072" s="7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11">
        <f t="shared" si="285"/>
        <v>42690.733437499999</v>
      </c>
      <c r="T3072" s="11">
        <f t="shared" si="286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60</v>
      </c>
      <c r="P3073" s="7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11">
        <f t="shared" si="285"/>
        <v>42097.732418981483</v>
      </c>
      <c r="T3073" s="11">
        <f t="shared" si="286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0</v>
      </c>
      <c r="P3074" s="7">
        <f t="shared" ref="P3074:P3137" si="288">($E3074/$L3074)</f>
        <v>1</v>
      </c>
      <c r="Q3074" t="str">
        <f t="shared" ref="Q3074:Q3137" si="289">(LEFT($N3074,SEARCH("/",$N3074,1)-1))</f>
        <v>theater</v>
      </c>
      <c r="R3074" t="str">
        <f t="shared" ref="R3074:R3137" si="290">RIGHT($N3074,LEN($N3074)-SEARCH("/",$N3074))</f>
        <v>spaces</v>
      </c>
      <c r="S3074" s="11">
        <f t="shared" ref="S3074:S3137" si="291">((($J3074/60)/60)/24)+DATE(1970,1,1)</f>
        <v>42658.690532407403</v>
      </c>
      <c r="T3074" s="11">
        <f t="shared" ref="T3074:T3137" si="292">((($I3074/60)/60)/24)+DATE(1970,1,1)</f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3">ROUND(((E3075/D3075)*100),0)</f>
        <v>0</v>
      </c>
      <c r="P3075" s="7">
        <f t="shared" si="288"/>
        <v>92.142857142857139</v>
      </c>
      <c r="Q3075" t="str">
        <f t="shared" si="289"/>
        <v>theater</v>
      </c>
      <c r="R3075" t="str">
        <f t="shared" si="290"/>
        <v>spaces</v>
      </c>
      <c r="S3075" s="11">
        <f t="shared" si="291"/>
        <v>42111.684027777781</v>
      </c>
      <c r="T3075" s="11">
        <f t="shared" si="292"/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3"/>
        <v>0</v>
      </c>
      <c r="P3076" s="7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11">
        <f t="shared" si="291"/>
        <v>42409.571284722217</v>
      </c>
      <c r="T3076" s="11">
        <f t="shared" si="292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9</v>
      </c>
      <c r="P3077" s="7">
        <f t="shared" si="288"/>
        <v>64.8</v>
      </c>
      <c r="Q3077" t="str">
        <f t="shared" si="289"/>
        <v>theater</v>
      </c>
      <c r="R3077" t="str">
        <f t="shared" si="290"/>
        <v>spaces</v>
      </c>
      <c r="S3077" s="11">
        <f t="shared" si="291"/>
        <v>42551.102314814809</v>
      </c>
      <c r="T3077" s="11">
        <f t="shared" si="292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15</v>
      </c>
      <c r="P3078" s="7">
        <f t="shared" si="288"/>
        <v>30.12</v>
      </c>
      <c r="Q3078" t="str">
        <f t="shared" si="289"/>
        <v>theater</v>
      </c>
      <c r="R3078" t="str">
        <f t="shared" si="290"/>
        <v>spaces</v>
      </c>
      <c r="S3078" s="11">
        <f t="shared" si="291"/>
        <v>42226.651886574073</v>
      </c>
      <c r="T3078" s="11">
        <f t="shared" si="292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0</v>
      </c>
      <c r="P3079" s="7">
        <f t="shared" si="288"/>
        <v>52.5</v>
      </c>
      <c r="Q3079" t="str">
        <f t="shared" si="289"/>
        <v>theater</v>
      </c>
      <c r="R3079" t="str">
        <f t="shared" si="290"/>
        <v>spaces</v>
      </c>
      <c r="S3079" s="11">
        <f t="shared" si="291"/>
        <v>42766.956921296296</v>
      </c>
      <c r="T3079" s="11">
        <f t="shared" si="292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0</v>
      </c>
      <c r="P3080" s="7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11">
        <f t="shared" si="291"/>
        <v>42031.138831018514</v>
      </c>
      <c r="T3080" s="11">
        <f t="shared" si="292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1</v>
      </c>
      <c r="P3081" s="7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11">
        <f t="shared" si="291"/>
        <v>42055.713368055556</v>
      </c>
      <c r="T3081" s="11">
        <f t="shared" si="292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0</v>
      </c>
      <c r="P3082" s="7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11">
        <f t="shared" si="291"/>
        <v>41940.028287037036</v>
      </c>
      <c r="T3082" s="11">
        <f t="shared" si="292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0</v>
      </c>
      <c r="P3083" s="7">
        <f t="shared" si="288"/>
        <v>420.6</v>
      </c>
      <c r="Q3083" t="str">
        <f t="shared" si="289"/>
        <v>theater</v>
      </c>
      <c r="R3083" t="str">
        <f t="shared" si="290"/>
        <v>spaces</v>
      </c>
      <c r="S3083" s="11">
        <f t="shared" si="291"/>
        <v>42237.181608796294</v>
      </c>
      <c r="T3083" s="11">
        <f t="shared" si="292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7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11">
        <f t="shared" si="291"/>
        <v>42293.922986111109</v>
      </c>
      <c r="T3084" s="11">
        <f t="shared" si="292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0</v>
      </c>
      <c r="P3085" s="7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11">
        <f t="shared" si="291"/>
        <v>41853.563402777778</v>
      </c>
      <c r="T3085" s="11">
        <f t="shared" si="292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12</v>
      </c>
      <c r="P3086" s="7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11">
        <f t="shared" si="291"/>
        <v>42100.723738425921</v>
      </c>
      <c r="T3086" s="11">
        <f t="shared" si="292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</v>
      </c>
      <c r="P3087" s="7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11">
        <f t="shared" si="291"/>
        <v>42246.883784722217</v>
      </c>
      <c r="T3087" s="11">
        <f t="shared" si="292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0</v>
      </c>
      <c r="P3088" s="7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11">
        <f t="shared" si="291"/>
        <v>42173.67082175926</v>
      </c>
      <c r="T3088" s="11">
        <f t="shared" si="292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1</v>
      </c>
      <c r="P3089" s="7">
        <f t="shared" si="288"/>
        <v>62.5</v>
      </c>
      <c r="Q3089" t="str">
        <f t="shared" si="289"/>
        <v>theater</v>
      </c>
      <c r="R3089" t="str">
        <f t="shared" si="290"/>
        <v>spaces</v>
      </c>
      <c r="S3089" s="11">
        <f t="shared" si="291"/>
        <v>42665.150347222225</v>
      </c>
      <c r="T3089" s="11">
        <f t="shared" si="292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0</v>
      </c>
      <c r="P3090" s="7">
        <f t="shared" si="288"/>
        <v>42</v>
      </c>
      <c r="Q3090" t="str">
        <f t="shared" si="289"/>
        <v>theater</v>
      </c>
      <c r="R3090" t="str">
        <f t="shared" si="290"/>
        <v>spaces</v>
      </c>
      <c r="S3090" s="11">
        <f t="shared" si="291"/>
        <v>41981.57230324074</v>
      </c>
      <c r="T3090" s="11">
        <f t="shared" si="292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23</v>
      </c>
      <c r="P3091" s="7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11">
        <f t="shared" si="291"/>
        <v>42528.542627314819</v>
      </c>
      <c r="T3091" s="11">
        <f t="shared" si="292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</v>
      </c>
      <c r="P3092" s="7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11">
        <f t="shared" si="291"/>
        <v>42065.818807870368</v>
      </c>
      <c r="T3092" s="11">
        <f t="shared" si="292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16</v>
      </c>
      <c r="P3093" s="7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11">
        <f t="shared" si="291"/>
        <v>42566.948414351849</v>
      </c>
      <c r="T3093" s="11">
        <f t="shared" si="292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</v>
      </c>
      <c r="P3094" s="7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11">
        <f t="shared" si="291"/>
        <v>42255.619351851856</v>
      </c>
      <c r="T3094" s="11">
        <f t="shared" si="292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23</v>
      </c>
      <c r="P3095" s="7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11">
        <f t="shared" si="291"/>
        <v>41760.909039351849</v>
      </c>
      <c r="T3095" s="11">
        <f t="shared" si="292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0</v>
      </c>
      <c r="P3096" s="7">
        <f t="shared" si="288"/>
        <v>25</v>
      </c>
      <c r="Q3096" t="str">
        <f t="shared" si="289"/>
        <v>theater</v>
      </c>
      <c r="R3096" t="str">
        <f t="shared" si="290"/>
        <v>spaces</v>
      </c>
      <c r="S3096" s="11">
        <f t="shared" si="291"/>
        <v>42207.795787037037</v>
      </c>
      <c r="T3096" s="11">
        <f t="shared" si="292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0</v>
      </c>
      <c r="P3097" s="7">
        <f t="shared" si="288"/>
        <v>50</v>
      </c>
      <c r="Q3097" t="str">
        <f t="shared" si="289"/>
        <v>theater</v>
      </c>
      <c r="R3097" t="str">
        <f t="shared" si="290"/>
        <v>spaces</v>
      </c>
      <c r="S3097" s="11">
        <f t="shared" si="291"/>
        <v>42523.025231481486</v>
      </c>
      <c r="T3097" s="11">
        <f t="shared" si="292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4</v>
      </c>
      <c r="P3098" s="7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11">
        <f t="shared" si="291"/>
        <v>42114.825532407413</v>
      </c>
      <c r="T3098" s="11">
        <f t="shared" si="292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17</v>
      </c>
      <c r="P3099" s="7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11">
        <f t="shared" si="291"/>
        <v>42629.503483796296</v>
      </c>
      <c r="T3099" s="11">
        <f t="shared" si="292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4</v>
      </c>
      <c r="P3100" s="7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11">
        <f t="shared" si="291"/>
        <v>42359.792233796295</v>
      </c>
      <c r="T3100" s="11">
        <f t="shared" si="292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14</v>
      </c>
      <c r="P3101" s="7">
        <f t="shared" si="288"/>
        <v>55.6</v>
      </c>
      <c r="Q3101" t="str">
        <f t="shared" si="289"/>
        <v>theater</v>
      </c>
      <c r="R3101" t="str">
        <f t="shared" si="290"/>
        <v>spaces</v>
      </c>
      <c r="S3101" s="11">
        <f t="shared" si="291"/>
        <v>42382.189710648148</v>
      </c>
      <c r="T3101" s="11">
        <f t="shared" si="292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15</v>
      </c>
      <c r="P3102" s="7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11">
        <f t="shared" si="291"/>
        <v>41902.622395833336</v>
      </c>
      <c r="T3102" s="11">
        <f t="shared" si="292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12</v>
      </c>
      <c r="P3103" s="7">
        <f t="shared" si="288"/>
        <v>25</v>
      </c>
      <c r="Q3103" t="str">
        <f t="shared" si="289"/>
        <v>theater</v>
      </c>
      <c r="R3103" t="str">
        <f t="shared" si="290"/>
        <v>spaces</v>
      </c>
      <c r="S3103" s="11">
        <f t="shared" si="291"/>
        <v>42171.383530092593</v>
      </c>
      <c r="T3103" s="11">
        <f t="shared" si="292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39</v>
      </c>
      <c r="P3104" s="7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11">
        <f t="shared" si="291"/>
        <v>42555.340486111112</v>
      </c>
      <c r="T3104" s="11">
        <f t="shared" si="292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0</v>
      </c>
      <c r="P3105" s="7">
        <f t="shared" si="288"/>
        <v>5.5</v>
      </c>
      <c r="Q3105" t="str">
        <f t="shared" si="289"/>
        <v>theater</v>
      </c>
      <c r="R3105" t="str">
        <f t="shared" si="290"/>
        <v>spaces</v>
      </c>
      <c r="S3105" s="11">
        <f t="shared" si="291"/>
        <v>42107.156319444446</v>
      </c>
      <c r="T3105" s="11">
        <f t="shared" si="292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30</v>
      </c>
      <c r="P3106" s="7">
        <f t="shared" si="288"/>
        <v>237</v>
      </c>
      <c r="Q3106" t="str">
        <f t="shared" si="289"/>
        <v>theater</v>
      </c>
      <c r="R3106" t="str">
        <f t="shared" si="290"/>
        <v>spaces</v>
      </c>
      <c r="S3106" s="11">
        <f t="shared" si="291"/>
        <v>42006.908692129626</v>
      </c>
      <c r="T3106" s="11">
        <f t="shared" si="292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42</v>
      </c>
      <c r="P3107" s="7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11">
        <f t="shared" si="291"/>
        <v>41876.718935185185</v>
      </c>
      <c r="T3107" s="11">
        <f t="shared" si="292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</v>
      </c>
      <c r="P3108" s="7">
        <f t="shared" si="288"/>
        <v>10.25</v>
      </c>
      <c r="Q3108" t="str">
        <f t="shared" si="289"/>
        <v>theater</v>
      </c>
      <c r="R3108" t="str">
        <f t="shared" si="290"/>
        <v>spaces</v>
      </c>
      <c r="S3108" s="11">
        <f t="shared" si="291"/>
        <v>42241.429120370376</v>
      </c>
      <c r="T3108" s="11">
        <f t="shared" si="292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20</v>
      </c>
      <c r="P3109" s="7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11">
        <f t="shared" si="291"/>
        <v>42128.814247685179</v>
      </c>
      <c r="T3109" s="11">
        <f t="shared" si="292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0</v>
      </c>
      <c r="P3110" s="7">
        <f t="shared" si="288"/>
        <v>13</v>
      </c>
      <c r="Q3110" t="str">
        <f t="shared" si="289"/>
        <v>theater</v>
      </c>
      <c r="R3110" t="str">
        <f t="shared" si="290"/>
        <v>spaces</v>
      </c>
      <c r="S3110" s="11">
        <f t="shared" si="291"/>
        <v>42062.680486111116</v>
      </c>
      <c r="T3110" s="11">
        <f t="shared" si="292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25</v>
      </c>
      <c r="P3111" s="7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11">
        <f t="shared" si="291"/>
        <v>41844.125115740739</v>
      </c>
      <c r="T3111" s="11">
        <f t="shared" si="292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0</v>
      </c>
      <c r="P3112" s="7">
        <f t="shared" si="288"/>
        <v>10</v>
      </c>
      <c r="Q3112" t="str">
        <f t="shared" si="289"/>
        <v>theater</v>
      </c>
      <c r="R3112" t="str">
        <f t="shared" si="290"/>
        <v>spaces</v>
      </c>
      <c r="S3112" s="11">
        <f t="shared" si="291"/>
        <v>42745.031469907408</v>
      </c>
      <c r="T3112" s="11">
        <f t="shared" si="292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27</v>
      </c>
      <c r="P3113" s="7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11">
        <f t="shared" si="291"/>
        <v>41885.595138888886</v>
      </c>
      <c r="T3113" s="11">
        <f t="shared" si="292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5</v>
      </c>
      <c r="P3114" s="7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11">
        <f t="shared" si="291"/>
        <v>42615.121921296297</v>
      </c>
      <c r="T3114" s="11">
        <f t="shared" si="292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</v>
      </c>
      <c r="P3115" s="7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11">
        <f t="shared" si="291"/>
        <v>42081.731273148151</v>
      </c>
      <c r="T3115" s="11">
        <f t="shared" si="292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7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11">
        <f t="shared" si="291"/>
        <v>41843.632523148146</v>
      </c>
      <c r="T3116" s="11">
        <f t="shared" si="292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3</v>
      </c>
      <c r="P3117" s="7">
        <f t="shared" si="288"/>
        <v>300</v>
      </c>
      <c r="Q3117" t="str">
        <f t="shared" si="289"/>
        <v>theater</v>
      </c>
      <c r="R3117" t="str">
        <f t="shared" si="290"/>
        <v>spaces</v>
      </c>
      <c r="S3117" s="11">
        <f t="shared" si="291"/>
        <v>42496.447071759263</v>
      </c>
      <c r="T3117" s="11">
        <f t="shared" si="292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57</v>
      </c>
      <c r="P3118" s="7">
        <f t="shared" si="288"/>
        <v>43</v>
      </c>
      <c r="Q3118" t="str">
        <f t="shared" si="289"/>
        <v>theater</v>
      </c>
      <c r="R3118" t="str">
        <f t="shared" si="290"/>
        <v>spaces</v>
      </c>
      <c r="S3118" s="11">
        <f t="shared" si="291"/>
        <v>42081.515335648146</v>
      </c>
      <c r="T3118" s="11">
        <f t="shared" si="292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0</v>
      </c>
      <c r="P3119" s="7">
        <f t="shared" si="288"/>
        <v>1</v>
      </c>
      <c r="Q3119" t="str">
        <f t="shared" si="289"/>
        <v>theater</v>
      </c>
      <c r="R3119" t="str">
        <f t="shared" si="290"/>
        <v>spaces</v>
      </c>
      <c r="S3119" s="11">
        <f t="shared" si="291"/>
        <v>42509.374537037031</v>
      </c>
      <c r="T3119" s="11">
        <f t="shared" si="292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0</v>
      </c>
      <c r="P3120" s="7">
        <f t="shared" si="288"/>
        <v>775</v>
      </c>
      <c r="Q3120" t="str">
        <f t="shared" si="289"/>
        <v>theater</v>
      </c>
      <c r="R3120" t="str">
        <f t="shared" si="290"/>
        <v>spaces</v>
      </c>
      <c r="S3120" s="11">
        <f t="shared" si="291"/>
        <v>42534.649571759262</v>
      </c>
      <c r="T3120" s="11">
        <f t="shared" si="292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0</v>
      </c>
      <c r="P3121" s="7">
        <f t="shared" si="288"/>
        <v>5</v>
      </c>
      <c r="Q3121" t="str">
        <f t="shared" si="289"/>
        <v>theater</v>
      </c>
      <c r="R3121" t="str">
        <f t="shared" si="290"/>
        <v>spaces</v>
      </c>
      <c r="S3121" s="11">
        <f t="shared" si="291"/>
        <v>42060.04550925926</v>
      </c>
      <c r="T3121" s="11">
        <f t="shared" si="292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0</v>
      </c>
      <c r="P3122" s="7">
        <f t="shared" si="288"/>
        <v>12.8</v>
      </c>
      <c r="Q3122" t="str">
        <f t="shared" si="289"/>
        <v>theater</v>
      </c>
      <c r="R3122" t="str">
        <f t="shared" si="290"/>
        <v>spaces</v>
      </c>
      <c r="S3122" s="11">
        <f t="shared" si="291"/>
        <v>42435.942083333335</v>
      </c>
      <c r="T3122" s="11">
        <f t="shared" si="292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1</v>
      </c>
      <c r="P3123" s="7">
        <f t="shared" si="288"/>
        <v>10</v>
      </c>
      <c r="Q3123" t="str">
        <f t="shared" si="289"/>
        <v>theater</v>
      </c>
      <c r="R3123" t="str">
        <f t="shared" si="290"/>
        <v>spaces</v>
      </c>
      <c r="S3123" s="11">
        <f t="shared" si="291"/>
        <v>41848.679803240739</v>
      </c>
      <c r="T3123" s="11">
        <f t="shared" si="292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58</v>
      </c>
      <c r="P3124" s="7">
        <f t="shared" si="288"/>
        <v>58</v>
      </c>
      <c r="Q3124" t="str">
        <f t="shared" si="289"/>
        <v>theater</v>
      </c>
      <c r="R3124" t="str">
        <f t="shared" si="290"/>
        <v>spaces</v>
      </c>
      <c r="S3124" s="11">
        <f t="shared" si="291"/>
        <v>42678.932083333333</v>
      </c>
      <c r="T3124" s="11">
        <f t="shared" si="292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68</v>
      </c>
      <c r="P3125" s="7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11">
        <f t="shared" si="291"/>
        <v>42530.993032407408</v>
      </c>
      <c r="T3125" s="11">
        <f t="shared" si="292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0</v>
      </c>
      <c r="P3126" s="7">
        <f t="shared" si="288"/>
        <v>6.5</v>
      </c>
      <c r="Q3126" t="str">
        <f t="shared" si="289"/>
        <v>theater</v>
      </c>
      <c r="R3126" t="str">
        <f t="shared" si="290"/>
        <v>spaces</v>
      </c>
      <c r="S3126" s="11">
        <f t="shared" si="291"/>
        <v>41977.780104166668</v>
      </c>
      <c r="T3126" s="11">
        <f t="shared" si="292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11">
        <f t="shared" si="291"/>
        <v>42346.20685185185</v>
      </c>
      <c r="T3127" s="11">
        <f t="shared" si="292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</v>
      </c>
      <c r="P3128" s="7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11">
        <f t="shared" si="291"/>
        <v>42427.01807870371</v>
      </c>
      <c r="T3128" s="11">
        <f t="shared" si="292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7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11">
        <f t="shared" si="291"/>
        <v>42034.856817129628</v>
      </c>
      <c r="T3129" s="11">
        <f t="shared" si="292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109</v>
      </c>
      <c r="P3130" s="7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11">
        <f t="shared" si="291"/>
        <v>42780.825706018513</v>
      </c>
      <c r="T3130" s="11">
        <f t="shared" si="292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1</v>
      </c>
      <c r="P3131" s="7">
        <f t="shared" si="288"/>
        <v>10</v>
      </c>
      <c r="Q3131" t="str">
        <f t="shared" si="289"/>
        <v>theater</v>
      </c>
      <c r="R3131" t="str">
        <f t="shared" si="290"/>
        <v>plays</v>
      </c>
      <c r="S3131" s="11">
        <f t="shared" si="291"/>
        <v>42803.842812499999</v>
      </c>
      <c r="T3131" s="11">
        <f t="shared" si="292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4</v>
      </c>
      <c r="P3132" s="7">
        <f t="shared" si="288"/>
        <v>93.75</v>
      </c>
      <c r="Q3132" t="str">
        <f t="shared" si="289"/>
        <v>theater</v>
      </c>
      <c r="R3132" t="str">
        <f t="shared" si="290"/>
        <v>plays</v>
      </c>
      <c r="S3132" s="11">
        <f t="shared" si="291"/>
        <v>42808.640231481477</v>
      </c>
      <c r="T3132" s="11">
        <f t="shared" si="292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16</v>
      </c>
      <c r="P3133" s="7">
        <f t="shared" si="288"/>
        <v>53.75</v>
      </c>
      <c r="Q3133" t="str">
        <f t="shared" si="289"/>
        <v>theater</v>
      </c>
      <c r="R3133" t="str">
        <f t="shared" si="290"/>
        <v>plays</v>
      </c>
      <c r="S3133" s="11">
        <f t="shared" si="291"/>
        <v>42803.579224537039</v>
      </c>
      <c r="T3133" s="11">
        <f t="shared" si="292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0</v>
      </c>
      <c r="P3134" s="7">
        <f t="shared" si="288"/>
        <v>10</v>
      </c>
      <c r="Q3134" t="str">
        <f t="shared" si="289"/>
        <v>theater</v>
      </c>
      <c r="R3134" t="str">
        <f t="shared" si="290"/>
        <v>plays</v>
      </c>
      <c r="S3134" s="11">
        <f t="shared" si="291"/>
        <v>42786.350231481483</v>
      </c>
      <c r="T3134" s="11">
        <f t="shared" si="292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108</v>
      </c>
      <c r="P3135" s="7">
        <f t="shared" si="288"/>
        <v>33.75</v>
      </c>
      <c r="Q3135" t="str">
        <f t="shared" si="289"/>
        <v>theater</v>
      </c>
      <c r="R3135" t="str">
        <f t="shared" si="290"/>
        <v>plays</v>
      </c>
      <c r="S3135" s="11">
        <f t="shared" si="291"/>
        <v>42788.565208333333</v>
      </c>
      <c r="T3135" s="11">
        <f t="shared" si="292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23</v>
      </c>
      <c r="P3136" s="7">
        <f t="shared" si="288"/>
        <v>18.75</v>
      </c>
      <c r="Q3136" t="str">
        <f t="shared" si="289"/>
        <v>theater</v>
      </c>
      <c r="R3136" t="str">
        <f t="shared" si="290"/>
        <v>plays</v>
      </c>
      <c r="S3136" s="11">
        <f t="shared" si="291"/>
        <v>42800.720127314817</v>
      </c>
      <c r="T3136" s="11">
        <f t="shared" si="292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21</v>
      </c>
      <c r="P3137" s="7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11">
        <f t="shared" si="291"/>
        <v>42807.151863425926</v>
      </c>
      <c r="T3137" s="11">
        <f t="shared" si="292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128</v>
      </c>
      <c r="P3138" s="7">
        <f t="shared" ref="P3138:P3201" si="294">($E3138/$L3138)</f>
        <v>29.045454545454547</v>
      </c>
      <c r="Q3138" t="str">
        <f t="shared" ref="Q3138:Q3201" si="295">(LEFT($N3138,SEARCH("/",$N3138,1)-1))</f>
        <v>theater</v>
      </c>
      <c r="R3138" t="str">
        <f t="shared" ref="R3138:R3201" si="296">RIGHT($N3138,LEN($N3138)-SEARCH("/",$N3138))</f>
        <v>plays</v>
      </c>
      <c r="S3138" s="11">
        <f t="shared" ref="S3138:S3201" si="297">((($J3138/60)/60)/24)+DATE(1970,1,1)</f>
        <v>42789.462430555555</v>
      </c>
      <c r="T3138" s="11">
        <f t="shared" ref="T3138:T3201" si="298">((($I3138/60)/60)/24)+DATE(1970,1,1)</f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9">ROUND(((E3139/D3139)*100),0)</f>
        <v>3</v>
      </c>
      <c r="P3139" s="7">
        <f t="shared" si="294"/>
        <v>50</v>
      </c>
      <c r="Q3139" t="str">
        <f t="shared" si="295"/>
        <v>theater</v>
      </c>
      <c r="R3139" t="str">
        <f t="shared" si="296"/>
        <v>plays</v>
      </c>
      <c r="S3139" s="11">
        <f t="shared" si="297"/>
        <v>42807.885057870371</v>
      </c>
      <c r="T3139" s="11">
        <f t="shared" si="298"/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9"/>
        <v>0</v>
      </c>
      <c r="P3140" s="7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11">
        <f t="shared" si="297"/>
        <v>42809.645914351851</v>
      </c>
      <c r="T3140" s="11">
        <f t="shared" si="298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</v>
      </c>
      <c r="P3141" s="7">
        <f t="shared" si="294"/>
        <v>450</v>
      </c>
      <c r="Q3141" t="str">
        <f t="shared" si="295"/>
        <v>theater</v>
      </c>
      <c r="R3141" t="str">
        <f t="shared" si="296"/>
        <v>plays</v>
      </c>
      <c r="S3141" s="11">
        <f t="shared" si="297"/>
        <v>42785.270370370374</v>
      </c>
      <c r="T3141" s="11">
        <f t="shared" si="298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1</v>
      </c>
      <c r="P3142" s="7">
        <f t="shared" si="294"/>
        <v>24</v>
      </c>
      <c r="Q3142" t="str">
        <f t="shared" si="295"/>
        <v>theater</v>
      </c>
      <c r="R3142" t="str">
        <f t="shared" si="296"/>
        <v>plays</v>
      </c>
      <c r="S3142" s="11">
        <f t="shared" si="297"/>
        <v>42802.718784722223</v>
      </c>
      <c r="T3142" s="11">
        <f t="shared" si="298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52</v>
      </c>
      <c r="P3143" s="7">
        <f t="shared" si="294"/>
        <v>32.25</v>
      </c>
      <c r="Q3143" t="str">
        <f t="shared" si="295"/>
        <v>theater</v>
      </c>
      <c r="R3143" t="str">
        <f t="shared" si="296"/>
        <v>plays</v>
      </c>
      <c r="S3143" s="11">
        <f t="shared" si="297"/>
        <v>42800.753333333334</v>
      </c>
      <c r="T3143" s="11">
        <f t="shared" si="298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2</v>
      </c>
      <c r="P3144" s="7">
        <f t="shared" si="294"/>
        <v>15</v>
      </c>
      <c r="Q3144" t="str">
        <f t="shared" si="295"/>
        <v>theater</v>
      </c>
      <c r="R3144" t="str">
        <f t="shared" si="296"/>
        <v>plays</v>
      </c>
      <c r="S3144" s="11">
        <f t="shared" si="297"/>
        <v>42783.513182870374</v>
      </c>
      <c r="T3144" s="11">
        <f t="shared" si="298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7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11">
        <f t="shared" si="297"/>
        <v>42808.358287037037</v>
      </c>
      <c r="T3145" s="11">
        <f t="shared" si="298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75</v>
      </c>
      <c r="P3146" s="7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11">
        <f t="shared" si="297"/>
        <v>42796.538275462968</v>
      </c>
      <c r="T3146" s="11">
        <f t="shared" si="298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11">
        <f t="shared" si="297"/>
        <v>42762.040902777779</v>
      </c>
      <c r="T3147" s="11">
        <f t="shared" si="298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11</v>
      </c>
      <c r="P3148" s="7">
        <f t="shared" si="294"/>
        <v>437.5</v>
      </c>
      <c r="Q3148" t="str">
        <f t="shared" si="295"/>
        <v>theater</v>
      </c>
      <c r="R3148" t="str">
        <f t="shared" si="296"/>
        <v>plays</v>
      </c>
      <c r="S3148" s="11">
        <f t="shared" si="297"/>
        <v>42796.682476851856</v>
      </c>
      <c r="T3148" s="11">
        <f t="shared" si="298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118</v>
      </c>
      <c r="P3149" s="7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11">
        <f t="shared" si="297"/>
        <v>41909.969386574077</v>
      </c>
      <c r="T3149" s="11">
        <f t="shared" si="298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131</v>
      </c>
      <c r="P3150" s="7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11">
        <f t="shared" si="297"/>
        <v>41891.665324074071</v>
      </c>
      <c r="T3150" s="11">
        <f t="shared" si="298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104</v>
      </c>
      <c r="P3151" s="7">
        <f t="shared" si="294"/>
        <v>52</v>
      </c>
      <c r="Q3151" t="str">
        <f t="shared" si="295"/>
        <v>theater</v>
      </c>
      <c r="R3151" t="str">
        <f t="shared" si="296"/>
        <v>plays</v>
      </c>
      <c r="S3151" s="11">
        <f t="shared" si="297"/>
        <v>41226.017361111109</v>
      </c>
      <c r="T3151" s="11">
        <f t="shared" si="298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101</v>
      </c>
      <c r="P3152" s="7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11">
        <f t="shared" si="297"/>
        <v>40478.263923611114</v>
      </c>
      <c r="T3152" s="11">
        <f t="shared" si="298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100</v>
      </c>
      <c r="P3153" s="7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11">
        <f t="shared" si="297"/>
        <v>41862.83997685185</v>
      </c>
      <c r="T3153" s="11">
        <f t="shared" si="298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106</v>
      </c>
      <c r="P3154" s="7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11">
        <f t="shared" si="297"/>
        <v>41550.867673611108</v>
      </c>
      <c r="T3154" s="11">
        <f t="shared" si="298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336</v>
      </c>
      <c r="P3155" s="7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11">
        <f t="shared" si="297"/>
        <v>40633.154363425929</v>
      </c>
      <c r="T3155" s="11">
        <f t="shared" si="298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113</v>
      </c>
      <c r="P3156" s="7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11">
        <f t="shared" si="297"/>
        <v>40970.875671296293</v>
      </c>
      <c r="T3156" s="11">
        <f t="shared" si="298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189</v>
      </c>
      <c r="P3157" s="7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11">
        <f t="shared" si="297"/>
        <v>41233.499131944445</v>
      </c>
      <c r="T3157" s="11">
        <f t="shared" si="298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102</v>
      </c>
      <c r="P3158" s="7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11">
        <f t="shared" si="297"/>
        <v>41026.953055555554</v>
      </c>
      <c r="T3158" s="11">
        <f t="shared" si="298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101</v>
      </c>
      <c r="P3159" s="7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11">
        <f t="shared" si="297"/>
        <v>41829.788252314815</v>
      </c>
      <c r="T3159" s="11">
        <f t="shared" si="298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114</v>
      </c>
      <c r="P3160" s="7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11">
        <f t="shared" si="297"/>
        <v>41447.839722222219</v>
      </c>
      <c r="T3160" s="11">
        <f t="shared" si="298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133</v>
      </c>
      <c r="P3161" s="7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11">
        <f t="shared" si="297"/>
        <v>40884.066678240742</v>
      </c>
      <c r="T3161" s="11">
        <f t="shared" si="298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102</v>
      </c>
      <c r="P3162" s="7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11">
        <f t="shared" si="297"/>
        <v>41841.26489583333</v>
      </c>
      <c r="T3162" s="11">
        <f t="shared" si="298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105</v>
      </c>
      <c r="P3163" s="7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11">
        <f t="shared" si="297"/>
        <v>41897.536134259259</v>
      </c>
      <c r="T3163" s="11">
        <f t="shared" si="298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127</v>
      </c>
      <c r="P3164" s="7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11">
        <f t="shared" si="297"/>
        <v>41799.685902777775</v>
      </c>
      <c r="T3164" s="11">
        <f t="shared" si="298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111</v>
      </c>
      <c r="P3165" s="7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11">
        <f t="shared" si="297"/>
        <v>41775.753761574073</v>
      </c>
      <c r="T3165" s="11">
        <f t="shared" si="298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107</v>
      </c>
      <c r="P3166" s="7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11">
        <f t="shared" si="297"/>
        <v>41766.80572916667</v>
      </c>
      <c r="T3166" s="11">
        <f t="shared" si="298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163</v>
      </c>
      <c r="P3167" s="7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11">
        <f t="shared" si="297"/>
        <v>40644.159259259257</v>
      </c>
      <c r="T3167" s="11">
        <f t="shared" si="298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160</v>
      </c>
      <c r="P3168" s="7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11">
        <f t="shared" si="297"/>
        <v>41940.69158564815</v>
      </c>
      <c r="T3168" s="11">
        <f t="shared" si="298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116</v>
      </c>
      <c r="P3169" s="7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11">
        <f t="shared" si="297"/>
        <v>41839.175706018519</v>
      </c>
      <c r="T3169" s="11">
        <f t="shared" si="298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124</v>
      </c>
      <c r="P3170" s="7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11">
        <f t="shared" si="297"/>
        <v>41772.105937500004</v>
      </c>
      <c r="T3170" s="11">
        <f t="shared" si="298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103</v>
      </c>
      <c r="P3171" s="7">
        <f t="shared" si="294"/>
        <v>100.5</v>
      </c>
      <c r="Q3171" t="str">
        <f t="shared" si="295"/>
        <v>theater</v>
      </c>
      <c r="R3171" t="str">
        <f t="shared" si="296"/>
        <v>plays</v>
      </c>
      <c r="S3171" s="11">
        <f t="shared" si="297"/>
        <v>41591.737974537034</v>
      </c>
      <c r="T3171" s="11">
        <f t="shared" si="298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112</v>
      </c>
      <c r="P3172" s="7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11">
        <f t="shared" si="297"/>
        <v>41789.080370370371</v>
      </c>
      <c r="T3172" s="11">
        <f t="shared" si="298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109</v>
      </c>
      <c r="P3173" s="7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11">
        <f t="shared" si="297"/>
        <v>42466.608310185184</v>
      </c>
      <c r="T3173" s="11">
        <f t="shared" si="298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115</v>
      </c>
      <c r="P3174" s="7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11">
        <f t="shared" si="297"/>
        <v>40923.729953703703</v>
      </c>
      <c r="T3174" s="11">
        <f t="shared" si="298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103</v>
      </c>
      <c r="P3175" s="7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11">
        <f t="shared" si="297"/>
        <v>41878.878379629627</v>
      </c>
      <c r="T3175" s="11">
        <f t="shared" si="298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101</v>
      </c>
      <c r="P3176" s="7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11">
        <f t="shared" si="297"/>
        <v>41862.864675925928</v>
      </c>
      <c r="T3176" s="11">
        <f t="shared" si="298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110</v>
      </c>
      <c r="P3177" s="7">
        <f t="shared" si="294"/>
        <v>91.3</v>
      </c>
      <c r="Q3177" t="str">
        <f t="shared" si="295"/>
        <v>theater</v>
      </c>
      <c r="R3177" t="str">
        <f t="shared" si="296"/>
        <v>plays</v>
      </c>
      <c r="S3177" s="11">
        <f t="shared" si="297"/>
        <v>40531.886886574073</v>
      </c>
      <c r="T3177" s="11">
        <f t="shared" si="298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115</v>
      </c>
      <c r="P3178" s="7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11">
        <f t="shared" si="297"/>
        <v>41477.930914351848</v>
      </c>
      <c r="T3178" s="11">
        <f t="shared" si="298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117</v>
      </c>
      <c r="P3179" s="7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11">
        <f t="shared" si="297"/>
        <v>41781.666770833333</v>
      </c>
      <c r="T3179" s="11">
        <f t="shared" si="298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172</v>
      </c>
      <c r="P3180" s="7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11">
        <f t="shared" si="297"/>
        <v>41806.605034722219</v>
      </c>
      <c r="T3180" s="11">
        <f t="shared" si="298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114</v>
      </c>
      <c r="P3181" s="7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11">
        <f t="shared" si="297"/>
        <v>41375.702210648145</v>
      </c>
      <c r="T3181" s="11">
        <f t="shared" si="298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120</v>
      </c>
      <c r="P3182" s="7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11">
        <f t="shared" si="297"/>
        <v>41780.412604166668</v>
      </c>
      <c r="T3182" s="11">
        <f t="shared" si="298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109</v>
      </c>
      <c r="P3183" s="7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11">
        <f t="shared" si="297"/>
        <v>41779.310034722221</v>
      </c>
      <c r="T3183" s="11">
        <f t="shared" si="298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101</v>
      </c>
      <c r="P3184" s="7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11">
        <f t="shared" si="297"/>
        <v>40883.949317129627</v>
      </c>
      <c r="T3184" s="11">
        <f t="shared" si="298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109</v>
      </c>
      <c r="P3185" s="7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11">
        <f t="shared" si="297"/>
        <v>41491.79478009259</v>
      </c>
      <c r="T3185" s="11">
        <f t="shared" si="298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107</v>
      </c>
      <c r="P3186" s="7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11">
        <f t="shared" si="297"/>
        <v>41791.993414351848</v>
      </c>
      <c r="T3186" s="11">
        <f t="shared" si="298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100</v>
      </c>
      <c r="P3187" s="7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11">
        <f t="shared" si="297"/>
        <v>41829.977326388893</v>
      </c>
      <c r="T3187" s="11">
        <f t="shared" si="298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102</v>
      </c>
      <c r="P3188" s="7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11">
        <f t="shared" si="297"/>
        <v>41868.924050925925</v>
      </c>
      <c r="T3188" s="11">
        <f t="shared" si="298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116</v>
      </c>
      <c r="P3189" s="7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11">
        <f t="shared" si="297"/>
        <v>41835.666354166664</v>
      </c>
      <c r="T3189" s="11">
        <f t="shared" si="298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65</v>
      </c>
      <c r="P3190" s="7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11">
        <f t="shared" si="297"/>
        <v>42144.415532407409</v>
      </c>
      <c r="T3190" s="11">
        <f t="shared" si="298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12</v>
      </c>
      <c r="P3191" s="7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11">
        <f t="shared" si="297"/>
        <v>42118.346435185187</v>
      </c>
      <c r="T3191" s="11">
        <f t="shared" si="298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7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11">
        <f t="shared" si="297"/>
        <v>42683.151331018518</v>
      </c>
      <c r="T3192" s="11">
        <f t="shared" si="298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</v>
      </c>
      <c r="P3193" s="7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11">
        <f t="shared" si="297"/>
        <v>42538.755428240736</v>
      </c>
      <c r="T3193" s="11">
        <f t="shared" si="298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</v>
      </c>
      <c r="P3194" s="7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11">
        <f t="shared" si="297"/>
        <v>42018.94049768518</v>
      </c>
      <c r="T3194" s="11">
        <f t="shared" si="298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12</v>
      </c>
      <c r="P3195" s="7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11">
        <f t="shared" si="297"/>
        <v>42010.968240740738</v>
      </c>
      <c r="T3195" s="11">
        <f t="shared" si="298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7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11">
        <f t="shared" si="297"/>
        <v>42182.062476851846</v>
      </c>
      <c r="T3196" s="11">
        <f t="shared" si="298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59</v>
      </c>
      <c r="P3197" s="7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11">
        <f t="shared" si="297"/>
        <v>42017.594236111108</v>
      </c>
      <c r="T3197" s="11">
        <f t="shared" si="298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0</v>
      </c>
      <c r="P3198" s="7">
        <f t="shared" si="294"/>
        <v>300</v>
      </c>
      <c r="Q3198" t="str">
        <f t="shared" si="295"/>
        <v>theater</v>
      </c>
      <c r="R3198" t="str">
        <f t="shared" si="296"/>
        <v>musical</v>
      </c>
      <c r="S3198" s="11">
        <f t="shared" si="297"/>
        <v>42157.598090277781</v>
      </c>
      <c r="T3198" s="11">
        <f t="shared" si="298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11</v>
      </c>
      <c r="P3199" s="7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11">
        <f t="shared" si="297"/>
        <v>42009.493263888886</v>
      </c>
      <c r="T3199" s="11">
        <f t="shared" si="298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0</v>
      </c>
      <c r="P3200" s="7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11">
        <f t="shared" si="297"/>
        <v>42013.424502314811</v>
      </c>
      <c r="T3200" s="11">
        <f t="shared" si="298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52</v>
      </c>
      <c r="P3201" s="7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11">
        <f t="shared" si="297"/>
        <v>41858.761782407404</v>
      </c>
      <c r="T3201" s="11">
        <f t="shared" si="298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0</v>
      </c>
      <c r="P3202" s="7">
        <f t="shared" ref="P3202:P3265" si="300">($E3202/$L3202)</f>
        <v>1</v>
      </c>
      <c r="Q3202" t="str">
        <f t="shared" ref="Q3202:Q3265" si="301">(LEFT($N3202,SEARCH("/",$N3202,1)-1))</f>
        <v>theater</v>
      </c>
      <c r="R3202" t="str">
        <f t="shared" ref="R3202:R3265" si="302">RIGHT($N3202,LEN($N3202)-SEARCH("/",$N3202))</f>
        <v>musical</v>
      </c>
      <c r="S3202" s="11">
        <f t="shared" ref="S3202:S3265" si="303">((($J3202/60)/60)/24)+DATE(1970,1,1)</f>
        <v>42460.320613425924</v>
      </c>
      <c r="T3202" s="11">
        <f t="shared" ref="T3202:T3265" si="304">((($I3202/60)/60)/24)+DATE(1970,1,1)</f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5">ROUND(((E3203/D3203)*100),0)</f>
        <v>1</v>
      </c>
      <c r="P3203" s="7">
        <f t="shared" si="300"/>
        <v>12.5</v>
      </c>
      <c r="Q3203" t="str">
        <f t="shared" si="301"/>
        <v>theater</v>
      </c>
      <c r="R3203" t="str">
        <f t="shared" si="302"/>
        <v>musical</v>
      </c>
      <c r="S3203" s="11">
        <f t="shared" si="303"/>
        <v>41861.767094907409</v>
      </c>
      <c r="T3203" s="11">
        <f t="shared" si="304"/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5"/>
        <v>55</v>
      </c>
      <c r="P3204" s="7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11">
        <f t="shared" si="303"/>
        <v>42293.853541666671</v>
      </c>
      <c r="T3204" s="11">
        <f t="shared" si="304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25</v>
      </c>
      <c r="P3205" s="7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11">
        <f t="shared" si="303"/>
        <v>42242.988680555558</v>
      </c>
      <c r="T3205" s="11">
        <f t="shared" si="304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7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11">
        <f t="shared" si="303"/>
        <v>42172.686099537037</v>
      </c>
      <c r="T3206" s="11">
        <f t="shared" si="304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</v>
      </c>
      <c r="P3207" s="7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11">
        <f t="shared" si="303"/>
        <v>42095.374675925923</v>
      </c>
      <c r="T3207" s="11">
        <f t="shared" si="304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7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11">
        <f t="shared" si="303"/>
        <v>42236.276053240741</v>
      </c>
      <c r="T3208" s="11">
        <f t="shared" si="304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46</v>
      </c>
      <c r="P3209" s="7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11">
        <f t="shared" si="303"/>
        <v>42057.277858796297</v>
      </c>
      <c r="T3209" s="11">
        <f t="shared" si="304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104</v>
      </c>
      <c r="P3210" s="7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11">
        <f t="shared" si="303"/>
        <v>41827.605057870373</v>
      </c>
      <c r="T3210" s="11">
        <f t="shared" si="304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119</v>
      </c>
      <c r="P3211" s="7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11">
        <f t="shared" si="303"/>
        <v>41778.637245370373</v>
      </c>
      <c r="T3211" s="11">
        <f t="shared" si="304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126</v>
      </c>
      <c r="P3212" s="7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11">
        <f t="shared" si="303"/>
        <v>41013.936562499999</v>
      </c>
      <c r="T3212" s="11">
        <f t="shared" si="304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120</v>
      </c>
      <c r="P3213" s="7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11">
        <f t="shared" si="303"/>
        <v>41834.586574074077</v>
      </c>
      <c r="T3213" s="11">
        <f t="shared" si="304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126</v>
      </c>
      <c r="P3214" s="7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11">
        <f t="shared" si="303"/>
        <v>41829.795729166668</v>
      </c>
      <c r="T3214" s="11">
        <f t="shared" si="304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100</v>
      </c>
      <c r="P3215" s="7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11">
        <f t="shared" si="303"/>
        <v>42171.763414351852</v>
      </c>
      <c r="T3215" s="11">
        <f t="shared" si="304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102</v>
      </c>
      <c r="P3216" s="7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11">
        <f t="shared" si="303"/>
        <v>42337.792511574073</v>
      </c>
      <c r="T3216" s="11">
        <f t="shared" si="304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100</v>
      </c>
      <c r="P3217" s="7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11">
        <f t="shared" si="303"/>
        <v>42219.665173611109</v>
      </c>
      <c r="T3217" s="11">
        <f t="shared" si="304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100</v>
      </c>
      <c r="P3218" s="7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11">
        <f t="shared" si="303"/>
        <v>42165.462627314817</v>
      </c>
      <c r="T3218" s="11">
        <f t="shared" si="304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116</v>
      </c>
      <c r="P3219" s="7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11">
        <f t="shared" si="303"/>
        <v>42648.546111111107</v>
      </c>
      <c r="T3219" s="11">
        <f t="shared" si="304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102</v>
      </c>
      <c r="P3220" s="7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11">
        <f t="shared" si="303"/>
        <v>41971.002152777779</v>
      </c>
      <c r="T3220" s="11">
        <f t="shared" si="304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100</v>
      </c>
      <c r="P3221" s="7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11">
        <f t="shared" si="303"/>
        <v>42050.983182870375</v>
      </c>
      <c r="T3221" s="11">
        <f t="shared" si="304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101</v>
      </c>
      <c r="P3222" s="7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11">
        <f t="shared" si="303"/>
        <v>42772.833379629628</v>
      </c>
      <c r="T3222" s="11">
        <f t="shared" si="304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103</v>
      </c>
      <c r="P3223" s="7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11">
        <f t="shared" si="303"/>
        <v>42155.696793981479</v>
      </c>
      <c r="T3223" s="11">
        <f t="shared" si="304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125</v>
      </c>
      <c r="P3224" s="7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11">
        <f t="shared" si="303"/>
        <v>42270.582141203704</v>
      </c>
      <c r="T3224" s="11">
        <f t="shared" si="304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110</v>
      </c>
      <c r="P3225" s="7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11">
        <f t="shared" si="303"/>
        <v>42206.835370370376</v>
      </c>
      <c r="T3225" s="11">
        <f t="shared" si="304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102</v>
      </c>
      <c r="P3226" s="7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11">
        <f t="shared" si="303"/>
        <v>42697.850844907407</v>
      </c>
      <c r="T3226" s="11">
        <f t="shared" si="304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102</v>
      </c>
      <c r="P3227" s="7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11">
        <f t="shared" si="303"/>
        <v>42503.559467592597</v>
      </c>
      <c r="T3227" s="11">
        <f t="shared" si="304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104</v>
      </c>
      <c r="P3228" s="7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11">
        <f t="shared" si="303"/>
        <v>42277.583472222221</v>
      </c>
      <c r="T3228" s="11">
        <f t="shared" si="304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125</v>
      </c>
      <c r="P3229" s="7">
        <f t="shared" si="300"/>
        <v>50</v>
      </c>
      <c r="Q3229" t="str">
        <f t="shared" si="301"/>
        <v>theater</v>
      </c>
      <c r="R3229" t="str">
        <f t="shared" si="302"/>
        <v>plays</v>
      </c>
      <c r="S3229" s="11">
        <f t="shared" si="303"/>
        <v>42722.882361111115</v>
      </c>
      <c r="T3229" s="11">
        <f t="shared" si="304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102</v>
      </c>
      <c r="P3230" s="7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11">
        <f t="shared" si="303"/>
        <v>42323.70930555556</v>
      </c>
      <c r="T3230" s="11">
        <f t="shared" si="304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108</v>
      </c>
      <c r="P3231" s="7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11">
        <f t="shared" si="303"/>
        <v>41933.291643518518</v>
      </c>
      <c r="T3231" s="11">
        <f t="shared" si="304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110</v>
      </c>
      <c r="P3232" s="7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11">
        <f t="shared" si="303"/>
        <v>41898.168125000004</v>
      </c>
      <c r="T3232" s="11">
        <f t="shared" si="304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161</v>
      </c>
      <c r="P3233" s="7">
        <f t="shared" si="300"/>
        <v>57.5</v>
      </c>
      <c r="Q3233" t="str">
        <f t="shared" si="301"/>
        <v>theater</v>
      </c>
      <c r="R3233" t="str">
        <f t="shared" si="302"/>
        <v>plays</v>
      </c>
      <c r="S3233" s="11">
        <f t="shared" si="303"/>
        <v>42446.943831018521</v>
      </c>
      <c r="T3233" s="11">
        <f t="shared" si="304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131</v>
      </c>
      <c r="P3234" s="7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11">
        <f t="shared" si="303"/>
        <v>42463.81385416667</v>
      </c>
      <c r="T3234" s="11">
        <f t="shared" si="304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119</v>
      </c>
      <c r="P3235" s="7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11">
        <f t="shared" si="303"/>
        <v>42766.805034722223</v>
      </c>
      <c r="T3235" s="11">
        <f t="shared" si="304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100</v>
      </c>
      <c r="P3236" s="7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11">
        <f t="shared" si="303"/>
        <v>42734.789444444439</v>
      </c>
      <c r="T3236" s="11">
        <f t="shared" si="304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103</v>
      </c>
      <c r="P3237" s="7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11">
        <f t="shared" si="303"/>
        <v>42522.347812499997</v>
      </c>
      <c r="T3237" s="11">
        <f t="shared" si="304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101</v>
      </c>
      <c r="P3238" s="7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11">
        <f t="shared" si="303"/>
        <v>42702.917048611111</v>
      </c>
      <c r="T3238" s="11">
        <f t="shared" si="304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101</v>
      </c>
      <c r="P3239" s="7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11">
        <f t="shared" si="303"/>
        <v>42252.474351851852</v>
      </c>
      <c r="T3239" s="11">
        <f t="shared" si="304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112</v>
      </c>
      <c r="P3240" s="7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11">
        <f t="shared" si="303"/>
        <v>42156.510393518518</v>
      </c>
      <c r="T3240" s="11">
        <f t="shared" si="304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106</v>
      </c>
      <c r="P3241" s="7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11">
        <f t="shared" si="303"/>
        <v>42278.089039351849</v>
      </c>
      <c r="T3241" s="11">
        <f t="shared" si="304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101</v>
      </c>
      <c r="P3242" s="7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11">
        <f t="shared" si="303"/>
        <v>42754.693842592591</v>
      </c>
      <c r="T3242" s="11">
        <f t="shared" si="304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115</v>
      </c>
      <c r="P3243" s="7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11">
        <f t="shared" si="303"/>
        <v>41893.324884259258</v>
      </c>
      <c r="T3243" s="11">
        <f t="shared" si="304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127</v>
      </c>
      <c r="P3244" s="7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11">
        <f t="shared" si="303"/>
        <v>41871.755694444444</v>
      </c>
      <c r="T3244" s="11">
        <f t="shared" si="304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103</v>
      </c>
      <c r="P3245" s="7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11">
        <f t="shared" si="303"/>
        <v>42262.096782407403</v>
      </c>
      <c r="T3245" s="11">
        <f t="shared" si="304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103</v>
      </c>
      <c r="P3246" s="7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11">
        <f t="shared" si="303"/>
        <v>42675.694236111114</v>
      </c>
      <c r="T3246" s="11">
        <f t="shared" si="304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104</v>
      </c>
      <c r="P3247" s="7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11">
        <f t="shared" si="303"/>
        <v>42135.60020833333</v>
      </c>
      <c r="T3247" s="11">
        <f t="shared" si="304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111</v>
      </c>
      <c r="P3248" s="7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11">
        <f t="shared" si="303"/>
        <v>42230.472222222219</v>
      </c>
      <c r="T3248" s="11">
        <f t="shared" si="304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106</v>
      </c>
      <c r="P3249" s="7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11">
        <f t="shared" si="303"/>
        <v>42167.434166666666</v>
      </c>
      <c r="T3249" s="11">
        <f t="shared" si="304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101</v>
      </c>
      <c r="P3250" s="7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11">
        <f t="shared" si="303"/>
        <v>42068.888391203705</v>
      </c>
      <c r="T3250" s="11">
        <f t="shared" si="304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105</v>
      </c>
      <c r="P3251" s="7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11">
        <f t="shared" si="303"/>
        <v>42145.746689814812</v>
      </c>
      <c r="T3251" s="11">
        <f t="shared" si="304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102</v>
      </c>
      <c r="P3252" s="7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11">
        <f t="shared" si="303"/>
        <v>41918.742175925923</v>
      </c>
      <c r="T3252" s="11">
        <f t="shared" si="304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111</v>
      </c>
      <c r="P3253" s="7">
        <f t="shared" si="300"/>
        <v>83.05</v>
      </c>
      <c r="Q3253" t="str">
        <f t="shared" si="301"/>
        <v>theater</v>
      </c>
      <c r="R3253" t="str">
        <f t="shared" si="302"/>
        <v>plays</v>
      </c>
      <c r="S3253" s="11">
        <f t="shared" si="303"/>
        <v>42146.731087962966</v>
      </c>
      <c r="T3253" s="11">
        <f t="shared" si="304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128</v>
      </c>
      <c r="P3254" s="7">
        <f t="shared" si="300"/>
        <v>57.52</v>
      </c>
      <c r="Q3254" t="str">
        <f t="shared" si="301"/>
        <v>theater</v>
      </c>
      <c r="R3254" t="str">
        <f t="shared" si="302"/>
        <v>plays</v>
      </c>
      <c r="S3254" s="11">
        <f t="shared" si="303"/>
        <v>42590.472685185188</v>
      </c>
      <c r="T3254" s="11">
        <f t="shared" si="304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102</v>
      </c>
      <c r="P3255" s="7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11">
        <f t="shared" si="303"/>
        <v>42602.576712962968</v>
      </c>
      <c r="T3255" s="11">
        <f t="shared" si="304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101</v>
      </c>
      <c r="P3256" s="7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11">
        <f t="shared" si="303"/>
        <v>42059.085752314815</v>
      </c>
      <c r="T3256" s="11">
        <f t="shared" si="304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175</v>
      </c>
      <c r="P3257" s="7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11">
        <f t="shared" si="303"/>
        <v>41889.768229166664</v>
      </c>
      <c r="T3257" s="11">
        <f t="shared" si="304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128</v>
      </c>
      <c r="P3258" s="7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11">
        <f t="shared" si="303"/>
        <v>42144.573807870373</v>
      </c>
      <c r="T3258" s="11">
        <f t="shared" si="304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106</v>
      </c>
      <c r="P3259" s="7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11">
        <f t="shared" si="303"/>
        <v>42758.559629629628</v>
      </c>
      <c r="T3259" s="11">
        <f t="shared" si="304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105</v>
      </c>
      <c r="P3260" s="7">
        <f t="shared" si="300"/>
        <v>98.2</v>
      </c>
      <c r="Q3260" t="str">
        <f t="shared" si="301"/>
        <v>theater</v>
      </c>
      <c r="R3260" t="str">
        <f t="shared" si="302"/>
        <v>plays</v>
      </c>
      <c r="S3260" s="11">
        <f t="shared" si="303"/>
        <v>41982.887280092589</v>
      </c>
      <c r="T3260" s="11">
        <f t="shared" si="304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106</v>
      </c>
      <c r="P3261" s="7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11">
        <f t="shared" si="303"/>
        <v>42614.760937500003</v>
      </c>
      <c r="T3261" s="11">
        <f t="shared" si="304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109</v>
      </c>
      <c r="P3262" s="7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11">
        <f t="shared" si="303"/>
        <v>42303.672662037032</v>
      </c>
      <c r="T3262" s="11">
        <f t="shared" si="304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100</v>
      </c>
      <c r="P3263" s="7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11">
        <f t="shared" si="303"/>
        <v>42171.725416666668</v>
      </c>
      <c r="T3263" s="11">
        <f t="shared" si="304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103</v>
      </c>
      <c r="P3264" s="7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11">
        <f t="shared" si="303"/>
        <v>41964.315532407403</v>
      </c>
      <c r="T3264" s="11">
        <f t="shared" si="304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112</v>
      </c>
      <c r="P3265" s="7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11">
        <f t="shared" si="303"/>
        <v>42284.516064814816</v>
      </c>
      <c r="T3265" s="11">
        <f t="shared" si="304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103</v>
      </c>
      <c r="P3266" s="7">
        <f t="shared" ref="P3266:P3329" si="306">($E3266/$L3266)</f>
        <v>52.551020408163268</v>
      </c>
      <c r="Q3266" t="str">
        <f t="shared" ref="Q3266:Q3329" si="307">(LEFT($N3266,SEARCH("/",$N3266,1)-1))</f>
        <v>theater</v>
      </c>
      <c r="R3266" t="str">
        <f t="shared" ref="R3266:R3329" si="308">RIGHT($N3266,LEN($N3266)-SEARCH("/",$N3266))</f>
        <v>plays</v>
      </c>
      <c r="S3266" s="11">
        <f t="shared" ref="S3266:S3329" si="309">((($J3266/60)/60)/24)+DATE(1970,1,1)</f>
        <v>42016.800208333334</v>
      </c>
      <c r="T3266" s="11">
        <f t="shared" ref="T3266:T3329" si="310">((($I3266/60)/60)/24)+DATE(1970,1,1)</f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11">ROUND(((E3267/D3267)*100),0)</f>
        <v>164</v>
      </c>
      <c r="P3267" s="7">
        <f t="shared" si="306"/>
        <v>70.285714285714292</v>
      </c>
      <c r="Q3267" t="str">
        <f t="shared" si="307"/>
        <v>theater</v>
      </c>
      <c r="R3267" t="str">
        <f t="shared" si="308"/>
        <v>plays</v>
      </c>
      <c r="S3267" s="11">
        <f t="shared" si="309"/>
        <v>42311.711979166663</v>
      </c>
      <c r="T3267" s="11">
        <f t="shared" si="310"/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11"/>
        <v>131</v>
      </c>
      <c r="P3268" s="7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11">
        <f t="shared" si="309"/>
        <v>42136.536134259266</v>
      </c>
      <c r="T3268" s="11">
        <f t="shared" si="310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102</v>
      </c>
      <c r="P3269" s="7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11">
        <f t="shared" si="309"/>
        <v>42172.757638888885</v>
      </c>
      <c r="T3269" s="11">
        <f t="shared" si="310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128</v>
      </c>
      <c r="P3270" s="7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11">
        <f t="shared" si="309"/>
        <v>42590.90425925926</v>
      </c>
      <c r="T3270" s="11">
        <f t="shared" si="310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102</v>
      </c>
      <c r="P3271" s="7">
        <f t="shared" si="306"/>
        <v>116</v>
      </c>
      <c r="Q3271" t="str">
        <f t="shared" si="307"/>
        <v>theater</v>
      </c>
      <c r="R3271" t="str">
        <f t="shared" si="308"/>
        <v>plays</v>
      </c>
      <c r="S3271" s="11">
        <f t="shared" si="309"/>
        <v>42137.395798611105</v>
      </c>
      <c r="T3271" s="11">
        <f t="shared" si="310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102</v>
      </c>
      <c r="P3272" s="7">
        <f t="shared" si="306"/>
        <v>61</v>
      </c>
      <c r="Q3272" t="str">
        <f t="shared" si="307"/>
        <v>theater</v>
      </c>
      <c r="R3272" t="str">
        <f t="shared" si="308"/>
        <v>plays</v>
      </c>
      <c r="S3272" s="11">
        <f t="shared" si="309"/>
        <v>42167.533159722225</v>
      </c>
      <c r="T3272" s="11">
        <f t="shared" si="310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130</v>
      </c>
      <c r="P3273" s="7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11">
        <f t="shared" si="309"/>
        <v>41915.437210648146</v>
      </c>
      <c r="T3273" s="11">
        <f t="shared" si="310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154</v>
      </c>
      <c r="P3274" s="7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11">
        <f t="shared" si="309"/>
        <v>42284.500104166669</v>
      </c>
      <c r="T3274" s="11">
        <f t="shared" si="310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107</v>
      </c>
      <c r="P3275" s="7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11">
        <f t="shared" si="309"/>
        <v>42611.801412037035</v>
      </c>
      <c r="T3275" s="11">
        <f t="shared" si="310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101</v>
      </c>
      <c r="P3276" s="7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11">
        <f t="shared" si="309"/>
        <v>42400.704537037032</v>
      </c>
      <c r="T3276" s="11">
        <f t="shared" si="310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100</v>
      </c>
      <c r="P3277" s="7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11">
        <f t="shared" si="309"/>
        <v>42017.88045138889</v>
      </c>
      <c r="T3277" s="11">
        <f t="shared" si="310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117</v>
      </c>
      <c r="P3278" s="7">
        <f t="shared" si="306"/>
        <v>52.58</v>
      </c>
      <c r="Q3278" t="str">
        <f t="shared" si="307"/>
        <v>theater</v>
      </c>
      <c r="R3278" t="str">
        <f t="shared" si="308"/>
        <v>plays</v>
      </c>
      <c r="S3278" s="11">
        <f t="shared" si="309"/>
        <v>42426.949988425928</v>
      </c>
      <c r="T3278" s="11">
        <f t="shared" si="310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109</v>
      </c>
      <c r="P3279" s="7">
        <f t="shared" si="306"/>
        <v>54.3</v>
      </c>
      <c r="Q3279" t="str">
        <f t="shared" si="307"/>
        <v>theater</v>
      </c>
      <c r="R3279" t="str">
        <f t="shared" si="308"/>
        <v>plays</v>
      </c>
      <c r="S3279" s="11">
        <f t="shared" si="309"/>
        <v>41931.682939814818</v>
      </c>
      <c r="T3279" s="11">
        <f t="shared" si="310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103</v>
      </c>
      <c r="P3280" s="7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11">
        <f t="shared" si="309"/>
        <v>42124.848414351851</v>
      </c>
      <c r="T3280" s="11">
        <f t="shared" si="310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114</v>
      </c>
      <c r="P3281" s="7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11">
        <f t="shared" si="309"/>
        <v>42431.102534722217</v>
      </c>
      <c r="T3281" s="11">
        <f t="shared" si="310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103</v>
      </c>
      <c r="P3282" s="7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11">
        <f t="shared" si="309"/>
        <v>42121.756921296299</v>
      </c>
      <c r="T3282" s="11">
        <f t="shared" si="310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122</v>
      </c>
      <c r="P3283" s="7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11">
        <f t="shared" si="309"/>
        <v>42219.019733796296</v>
      </c>
      <c r="T3283" s="11">
        <f t="shared" si="310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103</v>
      </c>
      <c r="P3284" s="7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11">
        <f t="shared" si="309"/>
        <v>42445.19430555556</v>
      </c>
      <c r="T3284" s="11">
        <f t="shared" si="310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105</v>
      </c>
      <c r="P3285" s="7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11">
        <f t="shared" si="309"/>
        <v>42379.74418981481</v>
      </c>
      <c r="T3285" s="11">
        <f t="shared" si="310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102</v>
      </c>
      <c r="P3286" s="7">
        <f t="shared" si="306"/>
        <v>203.2</v>
      </c>
      <c r="Q3286" t="str">
        <f t="shared" si="307"/>
        <v>theater</v>
      </c>
      <c r="R3286" t="str">
        <f t="shared" si="308"/>
        <v>plays</v>
      </c>
      <c r="S3286" s="11">
        <f t="shared" si="309"/>
        <v>42380.884872685187</v>
      </c>
      <c r="T3286" s="11">
        <f t="shared" si="310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112</v>
      </c>
      <c r="P3287" s="7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11">
        <f t="shared" si="309"/>
        <v>42762.942430555559</v>
      </c>
      <c r="T3287" s="11">
        <f t="shared" si="310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102</v>
      </c>
      <c r="P3288" s="7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11">
        <f t="shared" si="309"/>
        <v>42567.840069444443</v>
      </c>
      <c r="T3288" s="11">
        <f t="shared" si="310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100</v>
      </c>
      <c r="P3289" s="7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11">
        <f t="shared" si="309"/>
        <v>42311.750324074077</v>
      </c>
      <c r="T3289" s="11">
        <f t="shared" si="310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100</v>
      </c>
      <c r="P3290" s="7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11">
        <f t="shared" si="309"/>
        <v>42505.774479166663</v>
      </c>
      <c r="T3290" s="11">
        <f t="shared" si="310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133</v>
      </c>
      <c r="P3291" s="7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11">
        <f t="shared" si="309"/>
        <v>42758.368078703701</v>
      </c>
      <c r="T3291" s="11">
        <f t="shared" si="310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121</v>
      </c>
      <c r="P3292" s="7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11">
        <f t="shared" si="309"/>
        <v>42775.51494212963</v>
      </c>
      <c r="T3292" s="11">
        <f t="shared" si="310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114</v>
      </c>
      <c r="P3293" s="7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11">
        <f t="shared" si="309"/>
        <v>42232.702546296292</v>
      </c>
      <c r="T3293" s="11">
        <f t="shared" si="310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286</v>
      </c>
      <c r="P3294" s="7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11">
        <f t="shared" si="309"/>
        <v>42282.770231481481</v>
      </c>
      <c r="T3294" s="11">
        <f t="shared" si="310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170</v>
      </c>
      <c r="P3295" s="7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11">
        <f t="shared" si="309"/>
        <v>42768.425370370373</v>
      </c>
      <c r="T3295" s="11">
        <f t="shared" si="310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118</v>
      </c>
      <c r="P3296" s="7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11">
        <f t="shared" si="309"/>
        <v>42141.541134259256</v>
      </c>
      <c r="T3296" s="11">
        <f t="shared" si="310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103</v>
      </c>
      <c r="P3297" s="7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11">
        <f t="shared" si="309"/>
        <v>42609.442465277782</v>
      </c>
      <c r="T3297" s="11">
        <f t="shared" si="310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144</v>
      </c>
      <c r="P3298" s="7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11">
        <f t="shared" si="309"/>
        <v>42309.756620370375</v>
      </c>
      <c r="T3298" s="11">
        <f t="shared" si="310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100</v>
      </c>
      <c r="P3299" s="7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11">
        <f t="shared" si="309"/>
        <v>42193.771481481483</v>
      </c>
      <c r="T3299" s="11">
        <f t="shared" si="310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102</v>
      </c>
      <c r="P3300" s="7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11">
        <f t="shared" si="309"/>
        <v>42239.957962962959</v>
      </c>
      <c r="T3300" s="11">
        <f t="shared" si="310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116</v>
      </c>
      <c r="P3301" s="7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11">
        <f t="shared" si="309"/>
        <v>42261.917395833334</v>
      </c>
      <c r="T3301" s="11">
        <f t="shared" si="310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136</v>
      </c>
      <c r="P3302" s="7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11">
        <f t="shared" si="309"/>
        <v>42102.743773148148</v>
      </c>
      <c r="T3302" s="11">
        <f t="shared" si="310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133</v>
      </c>
      <c r="P3303" s="7">
        <f t="shared" si="306"/>
        <v>57.2</v>
      </c>
      <c r="Q3303" t="str">
        <f t="shared" si="307"/>
        <v>theater</v>
      </c>
      <c r="R3303" t="str">
        <f t="shared" si="308"/>
        <v>plays</v>
      </c>
      <c r="S3303" s="11">
        <f t="shared" si="309"/>
        <v>42538.73583333334</v>
      </c>
      <c r="T3303" s="11">
        <f t="shared" si="310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103</v>
      </c>
      <c r="P3304" s="7">
        <f t="shared" si="306"/>
        <v>173.7</v>
      </c>
      <c r="Q3304" t="str">
        <f t="shared" si="307"/>
        <v>theater</v>
      </c>
      <c r="R3304" t="str">
        <f t="shared" si="308"/>
        <v>plays</v>
      </c>
      <c r="S3304" s="11">
        <f t="shared" si="309"/>
        <v>42681.35157407407</v>
      </c>
      <c r="T3304" s="11">
        <f t="shared" si="310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116</v>
      </c>
      <c r="P3305" s="7">
        <f t="shared" si="306"/>
        <v>59.6</v>
      </c>
      <c r="Q3305" t="str">
        <f t="shared" si="307"/>
        <v>theater</v>
      </c>
      <c r="R3305" t="str">
        <f t="shared" si="308"/>
        <v>plays</v>
      </c>
      <c r="S3305" s="11">
        <f t="shared" si="309"/>
        <v>42056.65143518518</v>
      </c>
      <c r="T3305" s="11">
        <f t="shared" si="310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105</v>
      </c>
      <c r="P3306" s="7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11">
        <f t="shared" si="309"/>
        <v>42696.624444444446</v>
      </c>
      <c r="T3306" s="11">
        <f t="shared" si="310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102</v>
      </c>
      <c r="P3307" s="7">
        <f t="shared" si="306"/>
        <v>204.05</v>
      </c>
      <c r="Q3307" t="str">
        <f t="shared" si="307"/>
        <v>theater</v>
      </c>
      <c r="R3307" t="str">
        <f t="shared" si="308"/>
        <v>plays</v>
      </c>
      <c r="S3307" s="11">
        <f t="shared" si="309"/>
        <v>42186.855879629627</v>
      </c>
      <c r="T3307" s="11">
        <f t="shared" si="310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175</v>
      </c>
      <c r="P3308" s="7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11">
        <f t="shared" si="309"/>
        <v>42493.219236111108</v>
      </c>
      <c r="T3308" s="11">
        <f t="shared" si="310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107</v>
      </c>
      <c r="P3309" s="7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11">
        <f t="shared" si="309"/>
        <v>42475.057164351849</v>
      </c>
      <c r="T3309" s="11">
        <f t="shared" si="310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122</v>
      </c>
      <c r="P3310" s="7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11">
        <f t="shared" si="309"/>
        <v>42452.876909722225</v>
      </c>
      <c r="T3310" s="11">
        <f t="shared" si="310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159</v>
      </c>
      <c r="P3311" s="7">
        <f t="shared" si="306"/>
        <v>18</v>
      </c>
      <c r="Q3311" t="str">
        <f t="shared" si="307"/>
        <v>theater</v>
      </c>
      <c r="R3311" t="str">
        <f t="shared" si="308"/>
        <v>plays</v>
      </c>
      <c r="S3311" s="11">
        <f t="shared" si="309"/>
        <v>42628.650208333333</v>
      </c>
      <c r="T3311" s="11">
        <f t="shared" si="310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100</v>
      </c>
      <c r="P3312" s="7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11">
        <f t="shared" si="309"/>
        <v>42253.928530092591</v>
      </c>
      <c r="T3312" s="11">
        <f t="shared" si="310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110</v>
      </c>
      <c r="P3313" s="7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11">
        <f t="shared" si="309"/>
        <v>42264.29178240741</v>
      </c>
      <c r="T3313" s="11">
        <f t="shared" si="310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100</v>
      </c>
      <c r="P3314" s="7">
        <f t="shared" si="306"/>
        <v>61</v>
      </c>
      <c r="Q3314" t="str">
        <f t="shared" si="307"/>
        <v>theater</v>
      </c>
      <c r="R3314" t="str">
        <f t="shared" si="308"/>
        <v>plays</v>
      </c>
      <c r="S3314" s="11">
        <f t="shared" si="309"/>
        <v>42664.809560185182</v>
      </c>
      <c r="T3314" s="11">
        <f t="shared" si="310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116</v>
      </c>
      <c r="P3315" s="7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11">
        <f t="shared" si="309"/>
        <v>42382.244409722218</v>
      </c>
      <c r="T3315" s="11">
        <f t="shared" si="310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211</v>
      </c>
      <c r="P3316" s="7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11">
        <f t="shared" si="309"/>
        <v>42105.267488425925</v>
      </c>
      <c r="T3316" s="11">
        <f t="shared" si="310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110</v>
      </c>
      <c r="P3317" s="7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11">
        <f t="shared" si="309"/>
        <v>42466.303715277783</v>
      </c>
      <c r="T3317" s="11">
        <f t="shared" si="310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100</v>
      </c>
      <c r="P3318" s="7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11">
        <f t="shared" si="309"/>
        <v>41826.871238425927</v>
      </c>
      <c r="T3318" s="11">
        <f t="shared" si="310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106</v>
      </c>
      <c r="P3319" s="7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11">
        <f t="shared" si="309"/>
        <v>42499.039629629624</v>
      </c>
      <c r="T3319" s="11">
        <f t="shared" si="310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126</v>
      </c>
      <c r="P3320" s="7">
        <f t="shared" si="306"/>
        <v>78.5</v>
      </c>
      <c r="Q3320" t="str">
        <f t="shared" si="307"/>
        <v>theater</v>
      </c>
      <c r="R3320" t="str">
        <f t="shared" si="308"/>
        <v>plays</v>
      </c>
      <c r="S3320" s="11">
        <f t="shared" si="309"/>
        <v>42431.302002314813</v>
      </c>
      <c r="T3320" s="11">
        <f t="shared" si="310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108</v>
      </c>
      <c r="P3321" s="7">
        <f t="shared" si="306"/>
        <v>33.75</v>
      </c>
      <c r="Q3321" t="str">
        <f t="shared" si="307"/>
        <v>theater</v>
      </c>
      <c r="R3321" t="str">
        <f t="shared" si="308"/>
        <v>plays</v>
      </c>
      <c r="S3321" s="11">
        <f t="shared" si="309"/>
        <v>41990.585486111115</v>
      </c>
      <c r="T3321" s="11">
        <f t="shared" si="310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101</v>
      </c>
      <c r="P3322" s="7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11">
        <f t="shared" si="309"/>
        <v>42513.045798611114</v>
      </c>
      <c r="T3322" s="11">
        <f t="shared" si="310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107</v>
      </c>
      <c r="P3323" s="7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11">
        <f t="shared" si="309"/>
        <v>41914.100289351853</v>
      </c>
      <c r="T3323" s="11">
        <f t="shared" si="310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102</v>
      </c>
      <c r="P3324" s="7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11">
        <f t="shared" si="309"/>
        <v>42521.010370370372</v>
      </c>
      <c r="T3324" s="11">
        <f t="shared" si="310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126</v>
      </c>
      <c r="P3325" s="7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11">
        <f t="shared" si="309"/>
        <v>42608.36583333333</v>
      </c>
      <c r="T3325" s="11">
        <f t="shared" si="310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102</v>
      </c>
      <c r="P3326" s="7">
        <f t="shared" si="306"/>
        <v>152.5</v>
      </c>
      <c r="Q3326" t="str">
        <f t="shared" si="307"/>
        <v>theater</v>
      </c>
      <c r="R3326" t="str">
        <f t="shared" si="308"/>
        <v>plays</v>
      </c>
      <c r="S3326" s="11">
        <f t="shared" si="309"/>
        <v>42512.58321759259</v>
      </c>
      <c r="T3326" s="11">
        <f t="shared" si="310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113</v>
      </c>
      <c r="P3327" s="7">
        <f t="shared" si="306"/>
        <v>30</v>
      </c>
      <c r="Q3327" t="str">
        <f t="shared" si="307"/>
        <v>theater</v>
      </c>
      <c r="R3327" t="str">
        <f t="shared" si="308"/>
        <v>plays</v>
      </c>
      <c r="S3327" s="11">
        <f t="shared" si="309"/>
        <v>42064.785613425927</v>
      </c>
      <c r="T3327" s="11">
        <f t="shared" si="310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101</v>
      </c>
      <c r="P3328" s="7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11">
        <f t="shared" si="309"/>
        <v>42041.714178240742</v>
      </c>
      <c r="T3328" s="11">
        <f t="shared" si="310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101</v>
      </c>
      <c r="P3329" s="7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11">
        <f t="shared" si="309"/>
        <v>42468.374606481477</v>
      </c>
      <c r="T3329" s="11">
        <f t="shared" si="310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146</v>
      </c>
      <c r="P3330" s="7">
        <f t="shared" ref="P3330:P3393" si="312">($E3330/$L3330)</f>
        <v>292.77777777777777</v>
      </c>
      <c r="Q3330" t="str">
        <f t="shared" ref="Q3330:Q3393" si="313">(LEFT($N3330,SEARCH("/",$N3330,1)-1))</f>
        <v>theater</v>
      </c>
      <c r="R3330" t="str">
        <f t="shared" ref="R3330:R3393" si="314">RIGHT($N3330,LEN($N3330)-SEARCH("/",$N3330))</f>
        <v>plays</v>
      </c>
      <c r="S3330" s="11">
        <f t="shared" ref="S3330:S3393" si="315">((($J3330/60)/60)/24)+DATE(1970,1,1)</f>
        <v>41822.57503472222</v>
      </c>
      <c r="T3330" s="11">
        <f t="shared" ref="T3330:T3393" si="316">((($I3330/60)/60)/24)+DATE(1970,1,1)</f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7">ROUND(((E3331/D3331)*100),0)</f>
        <v>117</v>
      </c>
      <c r="P3331" s="7">
        <f t="shared" si="312"/>
        <v>44.92307692307692</v>
      </c>
      <c r="Q3331" t="str">
        <f t="shared" si="313"/>
        <v>theater</v>
      </c>
      <c r="R3331" t="str">
        <f t="shared" si="314"/>
        <v>plays</v>
      </c>
      <c r="S3331" s="11">
        <f t="shared" si="315"/>
        <v>41837.323009259257</v>
      </c>
      <c r="T3331" s="11">
        <f t="shared" si="316"/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7"/>
        <v>106</v>
      </c>
      <c r="P3332" s="7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11">
        <f t="shared" si="315"/>
        <v>42065.887361111112</v>
      </c>
      <c r="T3332" s="11">
        <f t="shared" si="316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105</v>
      </c>
      <c r="P3333" s="7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11">
        <f t="shared" si="315"/>
        <v>42248.697754629626</v>
      </c>
      <c r="T3333" s="11">
        <f t="shared" si="316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100</v>
      </c>
      <c r="P3334" s="7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11">
        <f t="shared" si="315"/>
        <v>41809.860300925924</v>
      </c>
      <c r="T3334" s="11">
        <f t="shared" si="316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105</v>
      </c>
      <c r="P3335" s="7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11">
        <f t="shared" si="315"/>
        <v>42148.676851851851</v>
      </c>
      <c r="T3335" s="11">
        <f t="shared" si="316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139</v>
      </c>
      <c r="P3336" s="7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11">
        <f t="shared" si="315"/>
        <v>42185.521087962959</v>
      </c>
      <c r="T3336" s="11">
        <f t="shared" si="316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100</v>
      </c>
      <c r="P3337" s="7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11">
        <f t="shared" si="315"/>
        <v>41827.674143518518</v>
      </c>
      <c r="T3337" s="11">
        <f t="shared" si="316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100</v>
      </c>
      <c r="P3338" s="7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11">
        <f t="shared" si="315"/>
        <v>42437.398680555561</v>
      </c>
      <c r="T3338" s="11">
        <f t="shared" si="316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110</v>
      </c>
      <c r="P3339" s="7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11">
        <f t="shared" si="315"/>
        <v>41901.282025462962</v>
      </c>
      <c r="T3339" s="11">
        <f t="shared" si="316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102</v>
      </c>
      <c r="P3340" s="7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11">
        <f t="shared" si="315"/>
        <v>42769.574999999997</v>
      </c>
      <c r="T3340" s="11">
        <f t="shared" si="316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104</v>
      </c>
      <c r="P3341" s="7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11">
        <f t="shared" si="315"/>
        <v>42549.665717592594</v>
      </c>
      <c r="T3341" s="11">
        <f t="shared" si="316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138</v>
      </c>
      <c r="P3342" s="7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11">
        <f t="shared" si="315"/>
        <v>42685.974004629628</v>
      </c>
      <c r="T3342" s="11">
        <f t="shared" si="316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100</v>
      </c>
      <c r="P3343" s="7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11">
        <f t="shared" si="315"/>
        <v>42510.798854166671</v>
      </c>
      <c r="T3343" s="11">
        <f t="shared" si="316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102</v>
      </c>
      <c r="P3344" s="7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11">
        <f t="shared" si="315"/>
        <v>42062.296412037031</v>
      </c>
      <c r="T3344" s="11">
        <f t="shared" si="316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171</v>
      </c>
      <c r="P3345" s="7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11">
        <f t="shared" si="315"/>
        <v>42452.916481481487</v>
      </c>
      <c r="T3345" s="11">
        <f t="shared" si="316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101</v>
      </c>
      <c r="P3346" s="7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11">
        <f t="shared" si="315"/>
        <v>41851.200150462959</v>
      </c>
      <c r="T3346" s="11">
        <f t="shared" si="316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130</v>
      </c>
      <c r="P3347" s="7">
        <f t="shared" si="312"/>
        <v>50</v>
      </c>
      <c r="Q3347" t="str">
        <f t="shared" si="313"/>
        <v>theater</v>
      </c>
      <c r="R3347" t="str">
        <f t="shared" si="314"/>
        <v>plays</v>
      </c>
      <c r="S3347" s="11">
        <f t="shared" si="315"/>
        <v>42053.106111111112</v>
      </c>
      <c r="T3347" s="11">
        <f t="shared" si="316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110</v>
      </c>
      <c r="P3348" s="7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11">
        <f t="shared" si="315"/>
        <v>42054.024421296301</v>
      </c>
      <c r="T3348" s="11">
        <f t="shared" si="316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119</v>
      </c>
      <c r="P3349" s="7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11">
        <f t="shared" si="315"/>
        <v>42484.551550925928</v>
      </c>
      <c r="T3349" s="11">
        <f t="shared" si="316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100</v>
      </c>
      <c r="P3350" s="7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11">
        <f t="shared" si="315"/>
        <v>42466.558796296296</v>
      </c>
      <c r="T3350" s="11">
        <f t="shared" si="316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153</v>
      </c>
      <c r="P3351" s="7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11">
        <f t="shared" si="315"/>
        <v>42513.110787037032</v>
      </c>
      <c r="T3351" s="11">
        <f t="shared" si="316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104</v>
      </c>
      <c r="P3352" s="7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11">
        <f t="shared" si="315"/>
        <v>42302.701516203699</v>
      </c>
      <c r="T3352" s="11">
        <f t="shared" si="316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101</v>
      </c>
      <c r="P3353" s="7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11">
        <f t="shared" si="315"/>
        <v>41806.395428240743</v>
      </c>
      <c r="T3353" s="11">
        <f t="shared" si="316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108</v>
      </c>
      <c r="P3354" s="7">
        <f t="shared" si="312"/>
        <v>76.8</v>
      </c>
      <c r="Q3354" t="str">
        <f t="shared" si="313"/>
        <v>theater</v>
      </c>
      <c r="R3354" t="str">
        <f t="shared" si="314"/>
        <v>plays</v>
      </c>
      <c r="S3354" s="11">
        <f t="shared" si="315"/>
        <v>42495.992800925931</v>
      </c>
      <c r="T3354" s="11">
        <f t="shared" si="316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315</v>
      </c>
      <c r="P3355" s="7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11">
        <f t="shared" si="315"/>
        <v>42479.432291666672</v>
      </c>
      <c r="T3355" s="11">
        <f t="shared" si="316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102</v>
      </c>
      <c r="P3356" s="7">
        <f t="shared" si="312"/>
        <v>55.6</v>
      </c>
      <c r="Q3356" t="str">
        <f t="shared" si="313"/>
        <v>theater</v>
      </c>
      <c r="R3356" t="str">
        <f t="shared" si="314"/>
        <v>plays</v>
      </c>
      <c r="S3356" s="11">
        <f t="shared" si="315"/>
        <v>42270.7269212963</v>
      </c>
      <c r="T3356" s="11">
        <f t="shared" si="316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126</v>
      </c>
      <c r="P3357" s="7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11">
        <f t="shared" si="315"/>
        <v>42489.619525462964</v>
      </c>
      <c r="T3357" s="11">
        <f t="shared" si="316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101</v>
      </c>
      <c r="P3358" s="7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11">
        <f t="shared" si="315"/>
        <v>42536.815648148149</v>
      </c>
      <c r="T3358" s="11">
        <f t="shared" si="316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101</v>
      </c>
      <c r="P3359" s="7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11">
        <f t="shared" si="315"/>
        <v>41822.417939814812</v>
      </c>
      <c r="T3359" s="11">
        <f t="shared" si="316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103</v>
      </c>
      <c r="P3360" s="7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11">
        <f t="shared" si="315"/>
        <v>41932.311099537037</v>
      </c>
      <c r="T3360" s="11">
        <f t="shared" si="316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106</v>
      </c>
      <c r="P3361" s="7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11">
        <f t="shared" si="315"/>
        <v>42746.057106481487</v>
      </c>
      <c r="T3361" s="11">
        <f t="shared" si="316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101</v>
      </c>
      <c r="P3362" s="7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11">
        <f t="shared" si="315"/>
        <v>42697.082673611112</v>
      </c>
      <c r="T3362" s="11">
        <f t="shared" si="316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113</v>
      </c>
      <c r="P3363" s="7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11">
        <f t="shared" si="315"/>
        <v>41866.025347222225</v>
      </c>
      <c r="T3363" s="11">
        <f t="shared" si="316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218</v>
      </c>
      <c r="P3364" s="7">
        <f t="shared" si="312"/>
        <v>54.5</v>
      </c>
      <c r="Q3364" t="str">
        <f t="shared" si="313"/>
        <v>theater</v>
      </c>
      <c r="R3364" t="str">
        <f t="shared" si="314"/>
        <v>plays</v>
      </c>
      <c r="S3364" s="11">
        <f t="shared" si="315"/>
        <v>42056.091631944444</v>
      </c>
      <c r="T3364" s="11">
        <f t="shared" si="316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101</v>
      </c>
      <c r="P3365" s="7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11">
        <f t="shared" si="315"/>
        <v>41851.771354166667</v>
      </c>
      <c r="T3365" s="11">
        <f t="shared" si="316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106</v>
      </c>
      <c r="P3366" s="7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11">
        <f t="shared" si="315"/>
        <v>42422.977418981478</v>
      </c>
      <c r="T3366" s="11">
        <f t="shared" si="316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104</v>
      </c>
      <c r="P3367" s="7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11">
        <f t="shared" si="315"/>
        <v>42321.101759259262</v>
      </c>
      <c r="T3367" s="11">
        <f t="shared" si="316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221</v>
      </c>
      <c r="P3368" s="7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11">
        <f t="shared" si="315"/>
        <v>42107.067557870367</v>
      </c>
      <c r="T3368" s="11">
        <f t="shared" si="316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119</v>
      </c>
      <c r="P3369" s="7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11">
        <f t="shared" si="315"/>
        <v>42192.933958333335</v>
      </c>
      <c r="T3369" s="11">
        <f t="shared" si="316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105</v>
      </c>
      <c r="P3370" s="7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11">
        <f t="shared" si="315"/>
        <v>41969.199756944443</v>
      </c>
      <c r="T3370" s="11">
        <f t="shared" si="316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104</v>
      </c>
      <c r="P3371" s="7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11">
        <f t="shared" si="315"/>
        <v>42690.041435185187</v>
      </c>
      <c r="T3371" s="11">
        <f t="shared" si="316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118</v>
      </c>
      <c r="P3372" s="7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11">
        <f t="shared" si="315"/>
        <v>42690.334317129629</v>
      </c>
      <c r="T3372" s="11">
        <f t="shared" si="316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139</v>
      </c>
      <c r="P3373" s="7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11">
        <f t="shared" si="315"/>
        <v>42312.874594907407</v>
      </c>
      <c r="T3373" s="11">
        <f t="shared" si="316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104</v>
      </c>
      <c r="P3374" s="7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11">
        <f t="shared" si="315"/>
        <v>41855.548101851848</v>
      </c>
      <c r="T3374" s="11">
        <f t="shared" si="316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100</v>
      </c>
      <c r="P3375" s="7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11">
        <f t="shared" si="315"/>
        <v>42179.854629629626</v>
      </c>
      <c r="T3375" s="11">
        <f t="shared" si="316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107</v>
      </c>
      <c r="P3376" s="7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11">
        <f t="shared" si="315"/>
        <v>42275.731666666667</v>
      </c>
      <c r="T3376" s="11">
        <f t="shared" si="316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100</v>
      </c>
      <c r="P3377" s="7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11">
        <f t="shared" si="315"/>
        <v>41765.610798611109</v>
      </c>
      <c r="T3377" s="11">
        <f t="shared" si="316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100</v>
      </c>
      <c r="P3378" s="7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11">
        <f t="shared" si="315"/>
        <v>42059.701319444444</v>
      </c>
      <c r="T3378" s="11">
        <f t="shared" si="316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101</v>
      </c>
      <c r="P3379" s="7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11">
        <f t="shared" si="315"/>
        <v>42053.732627314821</v>
      </c>
      <c r="T3379" s="11">
        <f t="shared" si="316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108</v>
      </c>
      <c r="P3380" s="7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11">
        <f t="shared" si="315"/>
        <v>41858.355393518519</v>
      </c>
      <c r="T3380" s="11">
        <f t="shared" si="316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104</v>
      </c>
      <c r="P3381" s="7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11">
        <f t="shared" si="315"/>
        <v>42225.513888888891</v>
      </c>
      <c r="T3381" s="11">
        <f t="shared" si="316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104</v>
      </c>
      <c r="P3382" s="7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11">
        <f t="shared" si="315"/>
        <v>41937.95344907407</v>
      </c>
      <c r="T3382" s="11">
        <f t="shared" si="316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102</v>
      </c>
      <c r="P3383" s="7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11">
        <f t="shared" si="315"/>
        <v>42044.184988425928</v>
      </c>
      <c r="T3383" s="11">
        <f t="shared" si="316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101</v>
      </c>
      <c r="P3384" s="7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11">
        <f t="shared" si="315"/>
        <v>42559.431203703702</v>
      </c>
      <c r="T3384" s="11">
        <f t="shared" si="316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112</v>
      </c>
      <c r="P3385" s="7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11">
        <f t="shared" si="315"/>
        <v>42524.782638888893</v>
      </c>
      <c r="T3385" s="11">
        <f t="shared" si="316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100</v>
      </c>
      <c r="P3386" s="7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11">
        <f t="shared" si="315"/>
        <v>42292.087592592594</v>
      </c>
      <c r="T3386" s="11">
        <f t="shared" si="316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100</v>
      </c>
      <c r="P3387" s="7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11">
        <f t="shared" si="315"/>
        <v>41953.8675</v>
      </c>
      <c r="T3387" s="11">
        <f t="shared" si="316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105</v>
      </c>
      <c r="P3388" s="7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11">
        <f t="shared" si="315"/>
        <v>41946.644745370373</v>
      </c>
      <c r="T3388" s="11">
        <f t="shared" si="316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117</v>
      </c>
      <c r="P3389" s="7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11">
        <f t="shared" si="315"/>
        <v>41947.762592592589</v>
      </c>
      <c r="T3389" s="11">
        <f t="shared" si="316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104</v>
      </c>
      <c r="P3390" s="7">
        <f t="shared" si="312"/>
        <v>34.6</v>
      </c>
      <c r="Q3390" t="str">
        <f t="shared" si="313"/>
        <v>theater</v>
      </c>
      <c r="R3390" t="str">
        <f t="shared" si="314"/>
        <v>plays</v>
      </c>
      <c r="S3390" s="11">
        <f t="shared" si="315"/>
        <v>42143.461122685185</v>
      </c>
      <c r="T3390" s="11">
        <f t="shared" si="316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115</v>
      </c>
      <c r="P3391" s="7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11">
        <f t="shared" si="315"/>
        <v>42494.563449074078</v>
      </c>
      <c r="T3391" s="11">
        <f t="shared" si="316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102</v>
      </c>
      <c r="P3392" s="7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11">
        <f t="shared" si="315"/>
        <v>41815.774826388886</v>
      </c>
      <c r="T3392" s="11">
        <f t="shared" si="316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223</v>
      </c>
      <c r="P3393" s="7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11">
        <f t="shared" si="315"/>
        <v>41830.545694444445</v>
      </c>
      <c r="T3393" s="11">
        <f t="shared" si="316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100</v>
      </c>
      <c r="P3394" s="7">
        <f t="shared" ref="P3394:P3457" si="318">($E3394/$L3394)</f>
        <v>41.666666666666664</v>
      </c>
      <c r="Q3394" t="str">
        <f t="shared" ref="Q3394:Q3457" si="319">(LEFT($N3394,SEARCH("/",$N3394,1)-1))</f>
        <v>theater</v>
      </c>
      <c r="R3394" t="str">
        <f t="shared" ref="R3394:R3457" si="320">RIGHT($N3394,LEN($N3394)-SEARCH("/",$N3394))</f>
        <v>plays</v>
      </c>
      <c r="S3394" s="11">
        <f t="shared" ref="S3394:S3457" si="321">((($J3394/60)/60)/24)+DATE(1970,1,1)</f>
        <v>42446.845543981486</v>
      </c>
      <c r="T3394" s="11">
        <f t="shared" ref="T3394:T3457" si="322">((($I3394/60)/60)/24)+DATE(1970,1,1)</f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3">ROUND(((E3395/D3395)*100),0)</f>
        <v>106</v>
      </c>
      <c r="P3395" s="7">
        <f t="shared" si="318"/>
        <v>36.06818181818182</v>
      </c>
      <c r="Q3395" t="str">
        <f t="shared" si="319"/>
        <v>theater</v>
      </c>
      <c r="R3395" t="str">
        <f t="shared" si="320"/>
        <v>plays</v>
      </c>
      <c r="S3395" s="11">
        <f t="shared" si="321"/>
        <v>41923.921643518523</v>
      </c>
      <c r="T3395" s="11">
        <f t="shared" si="322"/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3"/>
        <v>142</v>
      </c>
      <c r="P3396" s="7">
        <f t="shared" si="318"/>
        <v>29</v>
      </c>
      <c r="Q3396" t="str">
        <f t="shared" si="319"/>
        <v>theater</v>
      </c>
      <c r="R3396" t="str">
        <f t="shared" si="320"/>
        <v>plays</v>
      </c>
      <c r="S3396" s="11">
        <f t="shared" si="321"/>
        <v>41817.59542824074</v>
      </c>
      <c r="T3396" s="11">
        <f t="shared" si="322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184</v>
      </c>
      <c r="P3397" s="7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11">
        <f t="shared" si="321"/>
        <v>42140.712314814817</v>
      </c>
      <c r="T3397" s="11">
        <f t="shared" si="322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104</v>
      </c>
      <c r="P3398" s="7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11">
        <f t="shared" si="321"/>
        <v>41764.44663194444</v>
      </c>
      <c r="T3398" s="11">
        <f t="shared" si="322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112</v>
      </c>
      <c r="P3399" s="7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11">
        <f t="shared" si="321"/>
        <v>42378.478344907402</v>
      </c>
      <c r="T3399" s="11">
        <f t="shared" si="322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111</v>
      </c>
      <c r="P3400" s="7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11">
        <f t="shared" si="321"/>
        <v>41941.75203703704</v>
      </c>
      <c r="T3400" s="11">
        <f t="shared" si="322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104</v>
      </c>
      <c r="P3401" s="7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11">
        <f t="shared" si="321"/>
        <v>42026.920428240745</v>
      </c>
      <c r="T3401" s="11">
        <f t="shared" si="322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100</v>
      </c>
      <c r="P3402" s="7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11">
        <f t="shared" si="321"/>
        <v>41834.953865740739</v>
      </c>
      <c r="T3402" s="11">
        <f t="shared" si="322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102</v>
      </c>
      <c r="P3403" s="7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11">
        <f t="shared" si="321"/>
        <v>42193.723912037036</v>
      </c>
      <c r="T3403" s="11">
        <f t="shared" si="322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110</v>
      </c>
      <c r="P3404" s="7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11">
        <f t="shared" si="321"/>
        <v>42290.61855324074</v>
      </c>
      <c r="T3404" s="11">
        <f t="shared" si="322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100</v>
      </c>
      <c r="P3405" s="7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11">
        <f t="shared" si="321"/>
        <v>42150.462083333332</v>
      </c>
      <c r="T3405" s="11">
        <f t="shared" si="322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122</v>
      </c>
      <c r="P3406" s="7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11">
        <f t="shared" si="321"/>
        <v>42152.503495370373</v>
      </c>
      <c r="T3406" s="11">
        <f t="shared" si="322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138</v>
      </c>
      <c r="P3407" s="7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11">
        <f t="shared" si="321"/>
        <v>42410.017199074078</v>
      </c>
      <c r="T3407" s="11">
        <f t="shared" si="322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100</v>
      </c>
      <c r="P3408" s="7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11">
        <f t="shared" si="321"/>
        <v>41791.492777777778</v>
      </c>
      <c r="T3408" s="11">
        <f t="shared" si="322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107</v>
      </c>
      <c r="P3409" s="7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11">
        <f t="shared" si="321"/>
        <v>41796.422326388885</v>
      </c>
      <c r="T3409" s="11">
        <f t="shared" si="322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211</v>
      </c>
      <c r="P3410" s="7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11">
        <f t="shared" si="321"/>
        <v>41808.991944444446</v>
      </c>
      <c r="T3410" s="11">
        <f t="shared" si="322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124</v>
      </c>
      <c r="P3411" s="7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11">
        <f t="shared" si="321"/>
        <v>42544.814328703709</v>
      </c>
      <c r="T3411" s="11">
        <f t="shared" si="322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109</v>
      </c>
      <c r="P3412" s="7">
        <f t="shared" si="318"/>
        <v>81.375</v>
      </c>
      <c r="Q3412" t="str">
        <f t="shared" si="319"/>
        <v>theater</v>
      </c>
      <c r="R3412" t="str">
        <f t="shared" si="320"/>
        <v>plays</v>
      </c>
      <c r="S3412" s="11">
        <f t="shared" si="321"/>
        <v>42500.041550925926</v>
      </c>
      <c r="T3412" s="11">
        <f t="shared" si="322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104</v>
      </c>
      <c r="P3413" s="7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11">
        <f t="shared" si="321"/>
        <v>42265.022824074069</v>
      </c>
      <c r="T3413" s="11">
        <f t="shared" si="322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100</v>
      </c>
      <c r="P3414" s="7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11">
        <f t="shared" si="321"/>
        <v>41879.959050925929</v>
      </c>
      <c r="T3414" s="11">
        <f t="shared" si="322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130</v>
      </c>
      <c r="P3415" s="7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11">
        <f t="shared" si="321"/>
        <v>42053.733078703706</v>
      </c>
      <c r="T3415" s="11">
        <f t="shared" si="322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104</v>
      </c>
      <c r="P3416" s="7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11">
        <f t="shared" si="321"/>
        <v>42675.832465277781</v>
      </c>
      <c r="T3416" s="11">
        <f t="shared" si="322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100</v>
      </c>
      <c r="P3417" s="7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11">
        <f t="shared" si="321"/>
        <v>42467.144166666665</v>
      </c>
      <c r="T3417" s="11">
        <f t="shared" si="322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120</v>
      </c>
      <c r="P3418" s="7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11">
        <f t="shared" si="321"/>
        <v>42089.412557870368</v>
      </c>
      <c r="T3418" s="11">
        <f t="shared" si="322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100</v>
      </c>
      <c r="P3419" s="7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11">
        <f t="shared" si="321"/>
        <v>41894.91375</v>
      </c>
      <c r="T3419" s="11">
        <f t="shared" si="322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101</v>
      </c>
      <c r="P3420" s="7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11">
        <f t="shared" si="321"/>
        <v>41752.83457175926</v>
      </c>
      <c r="T3420" s="11">
        <f t="shared" si="322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107</v>
      </c>
      <c r="P3421" s="7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11">
        <f t="shared" si="321"/>
        <v>42448.821585648147</v>
      </c>
      <c r="T3421" s="11">
        <f t="shared" si="322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138</v>
      </c>
      <c r="P3422" s="7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11">
        <f t="shared" si="321"/>
        <v>42405.090300925927</v>
      </c>
      <c r="T3422" s="11">
        <f t="shared" si="322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101</v>
      </c>
      <c r="P3423" s="7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11">
        <f t="shared" si="321"/>
        <v>42037.791238425925</v>
      </c>
      <c r="T3423" s="11">
        <f t="shared" si="322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109</v>
      </c>
      <c r="P3424" s="7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11">
        <f t="shared" si="321"/>
        <v>42323.562222222223</v>
      </c>
      <c r="T3424" s="11">
        <f t="shared" si="322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140</v>
      </c>
      <c r="P3425" s="7">
        <f t="shared" si="318"/>
        <v>35</v>
      </c>
      <c r="Q3425" t="str">
        <f t="shared" si="319"/>
        <v>theater</v>
      </c>
      <c r="R3425" t="str">
        <f t="shared" si="320"/>
        <v>plays</v>
      </c>
      <c r="S3425" s="11">
        <f t="shared" si="321"/>
        <v>42088.911354166667</v>
      </c>
      <c r="T3425" s="11">
        <f t="shared" si="322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104</v>
      </c>
      <c r="P3426" s="7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11">
        <f t="shared" si="321"/>
        <v>42018.676898148144</v>
      </c>
      <c r="T3426" s="11">
        <f t="shared" si="322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103</v>
      </c>
      <c r="P3427" s="7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11">
        <f t="shared" si="321"/>
        <v>41884.617314814815</v>
      </c>
      <c r="T3427" s="11">
        <f t="shared" si="322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108</v>
      </c>
      <c r="P3428" s="7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11">
        <f t="shared" si="321"/>
        <v>41884.056747685187</v>
      </c>
      <c r="T3428" s="11">
        <f t="shared" si="322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100</v>
      </c>
      <c r="P3429" s="7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11">
        <f t="shared" si="321"/>
        <v>41792.645277777774</v>
      </c>
      <c r="T3429" s="11">
        <f t="shared" si="322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103</v>
      </c>
      <c r="P3430" s="7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11">
        <f t="shared" si="321"/>
        <v>42038.720451388886</v>
      </c>
      <c r="T3430" s="11">
        <f t="shared" si="322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130</v>
      </c>
      <c r="P3431" s="7">
        <f t="shared" si="318"/>
        <v>16.25</v>
      </c>
      <c r="Q3431" t="str">
        <f t="shared" si="319"/>
        <v>theater</v>
      </c>
      <c r="R3431" t="str">
        <f t="shared" si="320"/>
        <v>plays</v>
      </c>
      <c r="S3431" s="11">
        <f t="shared" si="321"/>
        <v>42662.021539351852</v>
      </c>
      <c r="T3431" s="11">
        <f t="shared" si="322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109</v>
      </c>
      <c r="P3432" s="7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11">
        <f t="shared" si="321"/>
        <v>41820.945613425924</v>
      </c>
      <c r="T3432" s="11">
        <f t="shared" si="322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100</v>
      </c>
      <c r="P3433" s="7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11">
        <f t="shared" si="321"/>
        <v>41839.730937500004</v>
      </c>
      <c r="T3433" s="11">
        <f t="shared" si="322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110</v>
      </c>
      <c r="P3434" s="7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11">
        <f t="shared" si="321"/>
        <v>42380.581180555557</v>
      </c>
      <c r="T3434" s="11">
        <f t="shared" si="322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100</v>
      </c>
      <c r="P3435" s="7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11">
        <f t="shared" si="321"/>
        <v>41776.063136574077</v>
      </c>
      <c r="T3435" s="11">
        <f t="shared" si="322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106</v>
      </c>
      <c r="P3436" s="7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11">
        <f t="shared" si="321"/>
        <v>41800.380428240744</v>
      </c>
      <c r="T3436" s="11">
        <f t="shared" si="322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112</v>
      </c>
      <c r="P3437" s="7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11">
        <f t="shared" si="321"/>
        <v>42572.61681712963</v>
      </c>
      <c r="T3437" s="11">
        <f t="shared" si="322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106</v>
      </c>
      <c r="P3438" s="7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11">
        <f t="shared" si="321"/>
        <v>41851.541585648149</v>
      </c>
      <c r="T3438" s="11">
        <f t="shared" si="322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101</v>
      </c>
      <c r="P3439" s="7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11">
        <f t="shared" si="321"/>
        <v>42205.710879629631</v>
      </c>
      <c r="T3439" s="11">
        <f t="shared" si="322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104</v>
      </c>
      <c r="P3440" s="7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11">
        <f t="shared" si="321"/>
        <v>42100.927858796291</v>
      </c>
      <c r="T3440" s="11">
        <f t="shared" si="322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135</v>
      </c>
      <c r="P3441" s="7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11">
        <f t="shared" si="321"/>
        <v>42374.911226851851</v>
      </c>
      <c r="T3441" s="11">
        <f t="shared" si="322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105</v>
      </c>
      <c r="P3442" s="7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11">
        <f t="shared" si="321"/>
        <v>41809.12300925926</v>
      </c>
      <c r="T3442" s="11">
        <f t="shared" si="322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103</v>
      </c>
      <c r="P3443" s="7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11">
        <f t="shared" si="321"/>
        <v>42294.429641203707</v>
      </c>
      <c r="T3443" s="11">
        <f t="shared" si="322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100</v>
      </c>
      <c r="P3444" s="7">
        <f t="shared" si="318"/>
        <v>31.25</v>
      </c>
      <c r="Q3444" t="str">
        <f t="shared" si="319"/>
        <v>theater</v>
      </c>
      <c r="R3444" t="str">
        <f t="shared" si="320"/>
        <v>plays</v>
      </c>
      <c r="S3444" s="11">
        <f t="shared" si="321"/>
        <v>42124.841111111105</v>
      </c>
      <c r="T3444" s="11">
        <f t="shared" si="322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186</v>
      </c>
      <c r="P3445" s="7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11">
        <f t="shared" si="321"/>
        <v>41861.524837962963</v>
      </c>
      <c r="T3445" s="11">
        <f t="shared" si="322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289</v>
      </c>
      <c r="P3446" s="7">
        <f t="shared" si="318"/>
        <v>43.35</v>
      </c>
      <c r="Q3446" t="str">
        <f t="shared" si="319"/>
        <v>theater</v>
      </c>
      <c r="R3446" t="str">
        <f t="shared" si="320"/>
        <v>plays</v>
      </c>
      <c r="S3446" s="11">
        <f t="shared" si="321"/>
        <v>42521.291504629626</v>
      </c>
      <c r="T3446" s="11">
        <f t="shared" si="322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100</v>
      </c>
      <c r="P3447" s="7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11">
        <f t="shared" si="321"/>
        <v>42272.530509259261</v>
      </c>
      <c r="T3447" s="11">
        <f t="shared" si="322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108</v>
      </c>
      <c r="P3448" s="7">
        <f t="shared" si="318"/>
        <v>43.28</v>
      </c>
      <c r="Q3448" t="str">
        <f t="shared" si="319"/>
        <v>theater</v>
      </c>
      <c r="R3448" t="str">
        <f t="shared" si="320"/>
        <v>plays</v>
      </c>
      <c r="S3448" s="11">
        <f t="shared" si="321"/>
        <v>42016.832465277781</v>
      </c>
      <c r="T3448" s="11">
        <f t="shared" si="322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108</v>
      </c>
      <c r="P3449" s="7">
        <f t="shared" si="318"/>
        <v>77</v>
      </c>
      <c r="Q3449" t="str">
        <f t="shared" si="319"/>
        <v>theater</v>
      </c>
      <c r="R3449" t="str">
        <f t="shared" si="320"/>
        <v>plays</v>
      </c>
      <c r="S3449" s="11">
        <f t="shared" si="321"/>
        <v>42402.889027777783</v>
      </c>
      <c r="T3449" s="11">
        <f t="shared" si="322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110</v>
      </c>
      <c r="P3450" s="7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11">
        <f t="shared" si="321"/>
        <v>41960.119085648148</v>
      </c>
      <c r="T3450" s="11">
        <f t="shared" si="322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171</v>
      </c>
      <c r="P3451" s="7">
        <f t="shared" si="318"/>
        <v>68.25</v>
      </c>
      <c r="Q3451" t="str">
        <f t="shared" si="319"/>
        <v>theater</v>
      </c>
      <c r="R3451" t="str">
        <f t="shared" si="320"/>
        <v>plays</v>
      </c>
      <c r="S3451" s="11">
        <f t="shared" si="321"/>
        <v>42532.052523148144</v>
      </c>
      <c r="T3451" s="11">
        <f t="shared" si="322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152</v>
      </c>
      <c r="P3452" s="7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11">
        <f t="shared" si="321"/>
        <v>42036.704525462963</v>
      </c>
      <c r="T3452" s="11">
        <f t="shared" si="322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101</v>
      </c>
      <c r="P3453" s="7">
        <f t="shared" si="318"/>
        <v>41.125</v>
      </c>
      <c r="Q3453" t="str">
        <f t="shared" si="319"/>
        <v>theater</v>
      </c>
      <c r="R3453" t="str">
        <f t="shared" si="320"/>
        <v>plays</v>
      </c>
      <c r="S3453" s="11">
        <f t="shared" si="321"/>
        <v>42088.723692129628</v>
      </c>
      <c r="T3453" s="11">
        <f t="shared" si="322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153</v>
      </c>
      <c r="P3454" s="7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11">
        <f t="shared" si="321"/>
        <v>41820.639189814814</v>
      </c>
      <c r="T3454" s="11">
        <f t="shared" si="322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128</v>
      </c>
      <c r="P3455" s="7">
        <f t="shared" si="318"/>
        <v>27.5</v>
      </c>
      <c r="Q3455" t="str">
        <f t="shared" si="319"/>
        <v>theater</v>
      </c>
      <c r="R3455" t="str">
        <f t="shared" si="320"/>
        <v>plays</v>
      </c>
      <c r="S3455" s="11">
        <f t="shared" si="321"/>
        <v>42535.97865740741</v>
      </c>
      <c r="T3455" s="11">
        <f t="shared" si="322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101</v>
      </c>
      <c r="P3456" s="7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11">
        <f t="shared" si="321"/>
        <v>41821.698599537034</v>
      </c>
      <c r="T3456" s="11">
        <f t="shared" si="322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101</v>
      </c>
      <c r="P3457" s="7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11">
        <f t="shared" si="321"/>
        <v>42626.7503125</v>
      </c>
      <c r="T3457" s="11">
        <f t="shared" si="322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191</v>
      </c>
      <c r="P3458" s="7">
        <f t="shared" ref="P3458:P3521" si="324">($E3458/$L3458)</f>
        <v>358.6875</v>
      </c>
      <c r="Q3458" t="str">
        <f t="shared" ref="Q3458:Q3521" si="325">(LEFT($N3458,SEARCH("/",$N3458,1)-1))</f>
        <v>theater</v>
      </c>
      <c r="R3458" t="str">
        <f t="shared" ref="R3458:R3521" si="326">RIGHT($N3458,LEN($N3458)-SEARCH("/",$N3458))</f>
        <v>plays</v>
      </c>
      <c r="S3458" s="11">
        <f t="shared" ref="S3458:S3521" si="327">((($J3458/60)/60)/24)+DATE(1970,1,1)</f>
        <v>41821.205636574072</v>
      </c>
      <c r="T3458" s="11">
        <f t="shared" ref="T3458:T3521" si="328">((($I3458/60)/60)/24)+DATE(1970,1,1)</f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9">ROUND(((E3459/D3459)*100),0)</f>
        <v>140</v>
      </c>
      <c r="P3459" s="7">
        <f t="shared" si="324"/>
        <v>50.981818181818184</v>
      </c>
      <c r="Q3459" t="str">
        <f t="shared" si="325"/>
        <v>theater</v>
      </c>
      <c r="R3459" t="str">
        <f t="shared" si="326"/>
        <v>plays</v>
      </c>
      <c r="S3459" s="11">
        <f t="shared" si="327"/>
        <v>42016.706678240742</v>
      </c>
      <c r="T3459" s="11">
        <f t="shared" si="328"/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9"/>
        <v>124</v>
      </c>
      <c r="P3460" s="7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11">
        <f t="shared" si="327"/>
        <v>42011.202581018515</v>
      </c>
      <c r="T3460" s="11">
        <f t="shared" si="328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126</v>
      </c>
      <c r="P3461" s="7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11">
        <f t="shared" si="327"/>
        <v>42480.479861111111</v>
      </c>
      <c r="T3461" s="11">
        <f t="shared" si="328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190</v>
      </c>
      <c r="P3462" s="7">
        <f t="shared" si="324"/>
        <v>50</v>
      </c>
      <c r="Q3462" t="str">
        <f t="shared" si="325"/>
        <v>theater</v>
      </c>
      <c r="R3462" t="str">
        <f t="shared" si="326"/>
        <v>plays</v>
      </c>
      <c r="S3462" s="11">
        <f t="shared" si="327"/>
        <v>41852.527222222219</v>
      </c>
      <c r="T3462" s="11">
        <f t="shared" si="328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139</v>
      </c>
      <c r="P3463" s="7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11">
        <f t="shared" si="327"/>
        <v>42643.632858796293</v>
      </c>
      <c r="T3463" s="11">
        <f t="shared" si="328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202</v>
      </c>
      <c r="P3464" s="7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11">
        <f t="shared" si="327"/>
        <v>42179.898472222223</v>
      </c>
      <c r="T3464" s="11">
        <f t="shared" si="328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103</v>
      </c>
      <c r="P3465" s="7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11">
        <f t="shared" si="327"/>
        <v>42612.918807870374</v>
      </c>
      <c r="T3465" s="11">
        <f t="shared" si="328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102</v>
      </c>
      <c r="P3466" s="7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11">
        <f t="shared" si="327"/>
        <v>42575.130057870367</v>
      </c>
      <c r="T3466" s="11">
        <f t="shared" si="328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103</v>
      </c>
      <c r="P3467" s="7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11">
        <f t="shared" si="327"/>
        <v>42200.625833333332</v>
      </c>
      <c r="T3467" s="11">
        <f t="shared" si="328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127</v>
      </c>
      <c r="P3468" s="7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11">
        <f t="shared" si="327"/>
        <v>42420.019097222219</v>
      </c>
      <c r="T3468" s="11">
        <f t="shared" si="328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101</v>
      </c>
      <c r="P3469" s="7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11">
        <f t="shared" si="327"/>
        <v>42053.671666666662</v>
      </c>
      <c r="T3469" s="11">
        <f t="shared" si="328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122</v>
      </c>
      <c r="P3470" s="7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11">
        <f t="shared" si="327"/>
        <v>42605.765381944439</v>
      </c>
      <c r="T3470" s="11">
        <f t="shared" si="328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113</v>
      </c>
      <c r="P3471" s="7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11">
        <f t="shared" si="327"/>
        <v>42458.641724537039</v>
      </c>
      <c r="T3471" s="11">
        <f t="shared" si="328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150</v>
      </c>
      <c r="P3472" s="7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11">
        <f t="shared" si="327"/>
        <v>42529.022013888884</v>
      </c>
      <c r="T3472" s="11">
        <f t="shared" si="328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215</v>
      </c>
      <c r="P3473" s="7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11">
        <f t="shared" si="327"/>
        <v>41841.820486111108</v>
      </c>
      <c r="T3473" s="11">
        <f t="shared" si="328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102</v>
      </c>
      <c r="P3474" s="7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11">
        <f t="shared" si="327"/>
        <v>41928.170497685183</v>
      </c>
      <c r="T3474" s="11">
        <f t="shared" si="328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100</v>
      </c>
      <c r="P3475" s="7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11">
        <f t="shared" si="327"/>
        <v>42062.834444444445</v>
      </c>
      <c r="T3475" s="11">
        <f t="shared" si="328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101</v>
      </c>
      <c r="P3476" s="7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11">
        <f t="shared" si="327"/>
        <v>42541.501516203702</v>
      </c>
      <c r="T3476" s="11">
        <f t="shared" si="328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113</v>
      </c>
      <c r="P3477" s="7">
        <f t="shared" si="324"/>
        <v>20</v>
      </c>
      <c r="Q3477" t="str">
        <f t="shared" si="325"/>
        <v>theater</v>
      </c>
      <c r="R3477" t="str">
        <f t="shared" si="326"/>
        <v>plays</v>
      </c>
      <c r="S3477" s="11">
        <f t="shared" si="327"/>
        <v>41918.880833333329</v>
      </c>
      <c r="T3477" s="11">
        <f t="shared" si="328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104</v>
      </c>
      <c r="P3478" s="7">
        <f t="shared" si="324"/>
        <v>52</v>
      </c>
      <c r="Q3478" t="str">
        <f t="shared" si="325"/>
        <v>theater</v>
      </c>
      <c r="R3478" t="str">
        <f t="shared" si="326"/>
        <v>plays</v>
      </c>
      <c r="S3478" s="11">
        <f t="shared" si="327"/>
        <v>41921.279976851853</v>
      </c>
      <c r="T3478" s="11">
        <f t="shared" si="328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115</v>
      </c>
      <c r="P3479" s="7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11">
        <f t="shared" si="327"/>
        <v>42128.736608796295</v>
      </c>
      <c r="T3479" s="11">
        <f t="shared" si="328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113</v>
      </c>
      <c r="P3480" s="7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11">
        <f t="shared" si="327"/>
        <v>42053.916921296302</v>
      </c>
      <c r="T3480" s="11">
        <f t="shared" si="328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128</v>
      </c>
      <c r="P3481" s="7">
        <f t="shared" si="324"/>
        <v>34.25</v>
      </c>
      <c r="Q3481" t="str">
        <f t="shared" si="325"/>
        <v>theater</v>
      </c>
      <c r="R3481" t="str">
        <f t="shared" si="326"/>
        <v>plays</v>
      </c>
      <c r="S3481" s="11">
        <f t="shared" si="327"/>
        <v>41781.855092592588</v>
      </c>
      <c r="T3481" s="11">
        <f t="shared" si="328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143</v>
      </c>
      <c r="P3482" s="7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11">
        <f t="shared" si="327"/>
        <v>42171.317442129628</v>
      </c>
      <c r="T3482" s="11">
        <f t="shared" si="328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119</v>
      </c>
      <c r="P3483" s="7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11">
        <f t="shared" si="327"/>
        <v>41989.24754629629</v>
      </c>
      <c r="T3483" s="11">
        <f t="shared" si="328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138</v>
      </c>
      <c r="P3484" s="7">
        <f t="shared" si="324"/>
        <v>51.875</v>
      </c>
      <c r="Q3484" t="str">
        <f t="shared" si="325"/>
        <v>theater</v>
      </c>
      <c r="R3484" t="str">
        <f t="shared" si="326"/>
        <v>plays</v>
      </c>
      <c r="S3484" s="11">
        <f t="shared" si="327"/>
        <v>41796.771597222221</v>
      </c>
      <c r="T3484" s="11">
        <f t="shared" si="328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160</v>
      </c>
      <c r="P3485" s="7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11">
        <f t="shared" si="327"/>
        <v>41793.668761574074</v>
      </c>
      <c r="T3485" s="11">
        <f t="shared" si="328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114</v>
      </c>
      <c r="P3486" s="7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11">
        <f t="shared" si="327"/>
        <v>42506.760405092587</v>
      </c>
      <c r="T3486" s="11">
        <f t="shared" si="328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101</v>
      </c>
      <c r="P3487" s="7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11">
        <f t="shared" si="327"/>
        <v>42372.693055555559</v>
      </c>
      <c r="T3487" s="11">
        <f t="shared" si="328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155</v>
      </c>
      <c r="P3488" s="7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11">
        <f t="shared" si="327"/>
        <v>42126.87501157407</v>
      </c>
      <c r="T3488" s="11">
        <f t="shared" si="328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128</v>
      </c>
      <c r="P3489" s="7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11">
        <f t="shared" si="327"/>
        <v>42149.940416666665</v>
      </c>
      <c r="T3489" s="11">
        <f t="shared" si="328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121</v>
      </c>
      <c r="P3490" s="7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11">
        <f t="shared" si="327"/>
        <v>42087.768055555556</v>
      </c>
      <c r="T3490" s="11">
        <f t="shared" si="328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113</v>
      </c>
      <c r="P3491" s="7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11">
        <f t="shared" si="327"/>
        <v>41753.635775462964</v>
      </c>
      <c r="T3491" s="11">
        <f t="shared" si="328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128</v>
      </c>
      <c r="P3492" s="7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11">
        <f t="shared" si="327"/>
        <v>42443.802361111113</v>
      </c>
      <c r="T3492" s="11">
        <f t="shared" si="328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158</v>
      </c>
      <c r="P3493" s="7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11">
        <f t="shared" si="327"/>
        <v>42121.249814814815</v>
      </c>
      <c r="T3493" s="11">
        <f t="shared" si="328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105</v>
      </c>
      <c r="P3494" s="7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11">
        <f t="shared" si="327"/>
        <v>42268.009224537032</v>
      </c>
      <c r="T3494" s="11">
        <f t="shared" si="328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100</v>
      </c>
      <c r="P3495" s="7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11">
        <f t="shared" si="327"/>
        <v>41848.866157407407</v>
      </c>
      <c r="T3495" s="11">
        <f t="shared" si="328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100</v>
      </c>
      <c r="P3496" s="7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11">
        <f t="shared" si="327"/>
        <v>42689.214988425927</v>
      </c>
      <c r="T3496" s="11">
        <f t="shared" si="328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107</v>
      </c>
      <c r="P3497" s="7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11">
        <f t="shared" si="327"/>
        <v>41915.762835648151</v>
      </c>
      <c r="T3497" s="11">
        <f t="shared" si="328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124</v>
      </c>
      <c r="P3498" s="7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11">
        <f t="shared" si="327"/>
        <v>42584.846828703703</v>
      </c>
      <c r="T3498" s="11">
        <f t="shared" si="328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109</v>
      </c>
      <c r="P3499" s="7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11">
        <f t="shared" si="327"/>
        <v>42511.741944444439</v>
      </c>
      <c r="T3499" s="11">
        <f t="shared" si="328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102</v>
      </c>
      <c r="P3500" s="7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11">
        <f t="shared" si="327"/>
        <v>42459.15861111111</v>
      </c>
      <c r="T3500" s="11">
        <f t="shared" si="328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106</v>
      </c>
      <c r="P3501" s="7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11">
        <f t="shared" si="327"/>
        <v>42132.036168981482</v>
      </c>
      <c r="T3501" s="11">
        <f t="shared" si="328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106</v>
      </c>
      <c r="P3502" s="7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11">
        <f t="shared" si="327"/>
        <v>42419.91942129629</v>
      </c>
      <c r="T3502" s="11">
        <f t="shared" si="328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101</v>
      </c>
      <c r="P3503" s="7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11">
        <f t="shared" si="327"/>
        <v>42233.763831018514</v>
      </c>
      <c r="T3503" s="11">
        <f t="shared" si="328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105</v>
      </c>
      <c r="P3504" s="7">
        <f t="shared" si="324"/>
        <v>136</v>
      </c>
      <c r="Q3504" t="str">
        <f t="shared" si="325"/>
        <v>theater</v>
      </c>
      <c r="R3504" t="str">
        <f t="shared" si="326"/>
        <v>plays</v>
      </c>
      <c r="S3504" s="11">
        <f t="shared" si="327"/>
        <v>42430.839398148149</v>
      </c>
      <c r="T3504" s="11">
        <f t="shared" si="328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108</v>
      </c>
      <c r="P3505" s="7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11">
        <f t="shared" si="327"/>
        <v>42545.478333333333</v>
      </c>
      <c r="T3505" s="11">
        <f t="shared" si="328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100</v>
      </c>
      <c r="P3506" s="7">
        <f t="shared" si="324"/>
        <v>125</v>
      </c>
      <c r="Q3506" t="str">
        <f t="shared" si="325"/>
        <v>theater</v>
      </c>
      <c r="R3506" t="str">
        <f t="shared" si="326"/>
        <v>plays</v>
      </c>
      <c r="S3506" s="11">
        <f t="shared" si="327"/>
        <v>42297.748738425929</v>
      </c>
      <c r="T3506" s="11">
        <f t="shared" si="328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104</v>
      </c>
      <c r="P3507" s="7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11">
        <f t="shared" si="327"/>
        <v>41760.935706018521</v>
      </c>
      <c r="T3507" s="11">
        <f t="shared" si="328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102</v>
      </c>
      <c r="P3508" s="7">
        <f t="shared" si="324"/>
        <v>105</v>
      </c>
      <c r="Q3508" t="str">
        <f t="shared" si="325"/>
        <v>theater</v>
      </c>
      <c r="R3508" t="str">
        <f t="shared" si="326"/>
        <v>plays</v>
      </c>
      <c r="S3508" s="11">
        <f t="shared" si="327"/>
        <v>41829.734259259261</v>
      </c>
      <c r="T3508" s="11">
        <f t="shared" si="328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104</v>
      </c>
      <c r="P3509" s="7">
        <f t="shared" si="324"/>
        <v>145</v>
      </c>
      <c r="Q3509" t="str">
        <f t="shared" si="325"/>
        <v>theater</v>
      </c>
      <c r="R3509" t="str">
        <f t="shared" si="326"/>
        <v>plays</v>
      </c>
      <c r="S3509" s="11">
        <f t="shared" si="327"/>
        <v>42491.92288194444</v>
      </c>
      <c r="T3509" s="11">
        <f t="shared" si="328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180</v>
      </c>
      <c r="P3510" s="7">
        <f t="shared" si="324"/>
        <v>12</v>
      </c>
      <c r="Q3510" t="str">
        <f t="shared" si="325"/>
        <v>theater</v>
      </c>
      <c r="R3510" t="str">
        <f t="shared" si="326"/>
        <v>plays</v>
      </c>
      <c r="S3510" s="11">
        <f t="shared" si="327"/>
        <v>42477.729780092588</v>
      </c>
      <c r="T3510" s="11">
        <f t="shared" si="328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106</v>
      </c>
      <c r="P3511" s="7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11">
        <f t="shared" si="327"/>
        <v>41950.859560185185</v>
      </c>
      <c r="T3511" s="11">
        <f t="shared" si="328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101</v>
      </c>
      <c r="P3512" s="7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11">
        <f t="shared" si="327"/>
        <v>41802.62090277778</v>
      </c>
      <c r="T3512" s="11">
        <f t="shared" si="328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101</v>
      </c>
      <c r="P3513" s="7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11">
        <f t="shared" si="327"/>
        <v>41927.873784722222</v>
      </c>
      <c r="T3513" s="11">
        <f t="shared" si="328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100</v>
      </c>
      <c r="P3514" s="7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11">
        <f t="shared" si="327"/>
        <v>42057.536944444444</v>
      </c>
      <c r="T3514" s="11">
        <f t="shared" si="328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118</v>
      </c>
      <c r="P3515" s="7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11">
        <f t="shared" si="327"/>
        <v>41781.096203703702</v>
      </c>
      <c r="T3515" s="11">
        <f t="shared" si="328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110</v>
      </c>
      <c r="P3516" s="7">
        <f t="shared" si="324"/>
        <v>55</v>
      </c>
      <c r="Q3516" t="str">
        <f t="shared" si="325"/>
        <v>theater</v>
      </c>
      <c r="R3516" t="str">
        <f t="shared" si="326"/>
        <v>plays</v>
      </c>
      <c r="S3516" s="11">
        <f t="shared" si="327"/>
        <v>42020.846666666665</v>
      </c>
      <c r="T3516" s="11">
        <f t="shared" si="328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103</v>
      </c>
      <c r="P3517" s="7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11">
        <f t="shared" si="327"/>
        <v>42125.772812499999</v>
      </c>
      <c r="T3517" s="11">
        <f t="shared" si="328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100</v>
      </c>
      <c r="P3518" s="7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11">
        <f t="shared" si="327"/>
        <v>41856.010069444441</v>
      </c>
      <c r="T3518" s="11">
        <f t="shared" si="328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100</v>
      </c>
      <c r="P3519" s="7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11">
        <f t="shared" si="327"/>
        <v>41794.817523148151</v>
      </c>
      <c r="T3519" s="11">
        <f t="shared" si="328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110</v>
      </c>
      <c r="P3520" s="7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11">
        <f t="shared" si="327"/>
        <v>41893.783553240741</v>
      </c>
      <c r="T3520" s="11">
        <f t="shared" si="328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101</v>
      </c>
      <c r="P3521" s="7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11">
        <f t="shared" si="327"/>
        <v>42037.598958333328</v>
      </c>
      <c r="T3521" s="11">
        <f t="shared" si="328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101</v>
      </c>
      <c r="P3522" s="7">
        <f t="shared" ref="P3522:P3585" si="330">($E3522/$L3522)</f>
        <v>95.952380952380949</v>
      </c>
      <c r="Q3522" t="str">
        <f t="shared" ref="Q3522:Q3585" si="331">(LEFT($N3522,SEARCH("/",$N3522,1)-1))</f>
        <v>theater</v>
      </c>
      <c r="R3522" t="str">
        <f t="shared" ref="R3522:R3585" si="332">RIGHT($N3522,LEN($N3522)-SEARCH("/",$N3522))</f>
        <v>plays</v>
      </c>
      <c r="S3522" s="11">
        <f t="shared" ref="S3522:S3585" si="333">((($J3522/60)/60)/24)+DATE(1970,1,1)</f>
        <v>42227.824212962965</v>
      </c>
      <c r="T3522" s="11">
        <f t="shared" ref="T3522:T3585" si="334">((($I3522/60)/60)/24)+DATE(1970,1,1)</f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5">ROUND(((E3523/D3523)*100),0)</f>
        <v>169</v>
      </c>
      <c r="P3523" s="7">
        <f t="shared" si="330"/>
        <v>45.615384615384613</v>
      </c>
      <c r="Q3523" t="str">
        <f t="shared" si="331"/>
        <v>theater</v>
      </c>
      <c r="R3523" t="str">
        <f t="shared" si="332"/>
        <v>plays</v>
      </c>
      <c r="S3523" s="11">
        <f t="shared" si="333"/>
        <v>41881.361342592594</v>
      </c>
      <c r="T3523" s="11">
        <f t="shared" si="334"/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5"/>
        <v>100</v>
      </c>
      <c r="P3524" s="7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11">
        <f t="shared" si="333"/>
        <v>42234.789884259255</v>
      </c>
      <c r="T3524" s="11">
        <f t="shared" si="334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114</v>
      </c>
      <c r="P3525" s="7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11">
        <f t="shared" si="333"/>
        <v>42581.397546296299</v>
      </c>
      <c r="T3525" s="11">
        <f t="shared" si="334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102</v>
      </c>
      <c r="P3526" s="7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11">
        <f t="shared" si="333"/>
        <v>41880.76357638889</v>
      </c>
      <c r="T3526" s="11">
        <f t="shared" si="334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106</v>
      </c>
      <c r="P3527" s="7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11">
        <f t="shared" si="333"/>
        <v>42214.6956712963</v>
      </c>
      <c r="T3527" s="11">
        <f t="shared" si="334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102</v>
      </c>
      <c r="P3528" s="7">
        <f t="shared" si="330"/>
        <v>99</v>
      </c>
      <c r="Q3528" t="str">
        <f t="shared" si="331"/>
        <v>theater</v>
      </c>
      <c r="R3528" t="str">
        <f t="shared" si="332"/>
        <v>plays</v>
      </c>
      <c r="S3528" s="11">
        <f t="shared" si="333"/>
        <v>42460.335312499999</v>
      </c>
      <c r="T3528" s="11">
        <f t="shared" si="334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117</v>
      </c>
      <c r="P3529" s="7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11">
        <f t="shared" si="333"/>
        <v>42167.023206018523</v>
      </c>
      <c r="T3529" s="11">
        <f t="shared" si="334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101</v>
      </c>
      <c r="P3530" s="7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11">
        <f t="shared" si="333"/>
        <v>42733.50136574074</v>
      </c>
      <c r="T3530" s="11">
        <f t="shared" si="334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132</v>
      </c>
      <c r="P3531" s="7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11">
        <f t="shared" si="333"/>
        <v>42177.761782407411</v>
      </c>
      <c r="T3531" s="11">
        <f t="shared" si="334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100</v>
      </c>
      <c r="P3532" s="7">
        <f t="shared" si="330"/>
        <v>125</v>
      </c>
      <c r="Q3532" t="str">
        <f t="shared" si="331"/>
        <v>theater</v>
      </c>
      <c r="R3532" t="str">
        <f t="shared" si="332"/>
        <v>plays</v>
      </c>
      <c r="S3532" s="11">
        <f t="shared" si="333"/>
        <v>42442.623344907406</v>
      </c>
      <c r="T3532" s="11">
        <f t="shared" si="334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128</v>
      </c>
      <c r="P3533" s="7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11">
        <f t="shared" si="333"/>
        <v>42521.654328703706</v>
      </c>
      <c r="T3533" s="11">
        <f t="shared" si="334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119</v>
      </c>
      <c r="P3534" s="7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11">
        <f t="shared" si="333"/>
        <v>41884.599849537037</v>
      </c>
      <c r="T3534" s="11">
        <f t="shared" si="334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126</v>
      </c>
      <c r="P3535" s="7">
        <f t="shared" si="330"/>
        <v>78.875</v>
      </c>
      <c r="Q3535" t="str">
        <f t="shared" si="331"/>
        <v>theater</v>
      </c>
      <c r="R3535" t="str">
        <f t="shared" si="332"/>
        <v>plays</v>
      </c>
      <c r="S3535" s="11">
        <f t="shared" si="333"/>
        <v>42289.761192129634</v>
      </c>
      <c r="T3535" s="11">
        <f t="shared" si="334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156</v>
      </c>
      <c r="P3536" s="7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11">
        <f t="shared" si="333"/>
        <v>42243.6252662037</v>
      </c>
      <c r="T3536" s="11">
        <f t="shared" si="334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103</v>
      </c>
      <c r="P3537" s="7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11">
        <f t="shared" si="333"/>
        <v>42248.640162037031</v>
      </c>
      <c r="T3537" s="11">
        <f t="shared" si="334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153</v>
      </c>
      <c r="P3538" s="7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11">
        <f t="shared" si="333"/>
        <v>42328.727141203708</v>
      </c>
      <c r="T3538" s="11">
        <f t="shared" si="334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180</v>
      </c>
      <c r="P3539" s="7">
        <f t="shared" si="330"/>
        <v>43.5</v>
      </c>
      <c r="Q3539" t="str">
        <f t="shared" si="331"/>
        <v>theater</v>
      </c>
      <c r="R3539" t="str">
        <f t="shared" si="332"/>
        <v>plays</v>
      </c>
      <c r="S3539" s="11">
        <f t="shared" si="333"/>
        <v>41923.354351851849</v>
      </c>
      <c r="T3539" s="11">
        <f t="shared" si="334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128</v>
      </c>
      <c r="P3540" s="7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11">
        <f t="shared" si="333"/>
        <v>42571.420601851853</v>
      </c>
      <c r="T3540" s="11">
        <f t="shared" si="334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120</v>
      </c>
      <c r="P3541" s="7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11">
        <f t="shared" si="333"/>
        <v>42600.756041666667</v>
      </c>
      <c r="T3541" s="11">
        <f t="shared" si="334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123</v>
      </c>
      <c r="P3542" s="7">
        <f t="shared" si="330"/>
        <v>46.125</v>
      </c>
      <c r="Q3542" t="str">
        <f t="shared" si="331"/>
        <v>theater</v>
      </c>
      <c r="R3542" t="str">
        <f t="shared" si="332"/>
        <v>plays</v>
      </c>
      <c r="S3542" s="11">
        <f t="shared" si="333"/>
        <v>42517.003368055557</v>
      </c>
      <c r="T3542" s="11">
        <f t="shared" si="334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105</v>
      </c>
      <c r="P3543" s="7">
        <f t="shared" si="330"/>
        <v>39.375</v>
      </c>
      <c r="Q3543" t="str">
        <f t="shared" si="331"/>
        <v>theater</v>
      </c>
      <c r="R3543" t="str">
        <f t="shared" si="332"/>
        <v>plays</v>
      </c>
      <c r="S3543" s="11">
        <f t="shared" si="333"/>
        <v>42222.730034722219</v>
      </c>
      <c r="T3543" s="11">
        <f t="shared" si="334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102</v>
      </c>
      <c r="P3544" s="7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11">
        <f t="shared" si="333"/>
        <v>41829.599791666667</v>
      </c>
      <c r="T3544" s="11">
        <f t="shared" si="334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105</v>
      </c>
      <c r="P3545" s="7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11">
        <f t="shared" si="333"/>
        <v>42150.755312499998</v>
      </c>
      <c r="T3545" s="11">
        <f t="shared" si="334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100</v>
      </c>
      <c r="P3546" s="7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11">
        <f t="shared" si="333"/>
        <v>42040.831678240742</v>
      </c>
      <c r="T3546" s="11">
        <f t="shared" si="334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100</v>
      </c>
      <c r="P3547" s="7">
        <f t="shared" si="330"/>
        <v>31.375</v>
      </c>
      <c r="Q3547" t="str">
        <f t="shared" si="331"/>
        <v>theater</v>
      </c>
      <c r="R3547" t="str">
        <f t="shared" si="332"/>
        <v>plays</v>
      </c>
      <c r="S3547" s="11">
        <f t="shared" si="333"/>
        <v>42075.807395833333</v>
      </c>
      <c r="T3547" s="11">
        <f t="shared" si="334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102</v>
      </c>
      <c r="P3548" s="7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11">
        <f t="shared" si="333"/>
        <v>42073.660694444443</v>
      </c>
      <c r="T3548" s="11">
        <f t="shared" si="334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114</v>
      </c>
      <c r="P3549" s="7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11">
        <f t="shared" si="333"/>
        <v>42480.078715277778</v>
      </c>
      <c r="T3549" s="11">
        <f t="shared" si="334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102</v>
      </c>
      <c r="P3550" s="7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11">
        <f t="shared" si="333"/>
        <v>42411.942291666666</v>
      </c>
      <c r="T3550" s="11">
        <f t="shared" si="334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102</v>
      </c>
      <c r="P3551" s="7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11">
        <f t="shared" si="333"/>
        <v>42223.394363425927</v>
      </c>
      <c r="T3551" s="11">
        <f t="shared" si="334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105</v>
      </c>
      <c r="P3552" s="7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11">
        <f t="shared" si="333"/>
        <v>42462.893495370372</v>
      </c>
      <c r="T3552" s="11">
        <f t="shared" si="334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102</v>
      </c>
      <c r="P3553" s="7">
        <f t="shared" si="330"/>
        <v>61.1</v>
      </c>
      <c r="Q3553" t="str">
        <f t="shared" si="331"/>
        <v>theater</v>
      </c>
      <c r="R3553" t="str">
        <f t="shared" si="332"/>
        <v>plays</v>
      </c>
      <c r="S3553" s="11">
        <f t="shared" si="333"/>
        <v>41753.515856481477</v>
      </c>
      <c r="T3553" s="11">
        <f t="shared" si="334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100</v>
      </c>
      <c r="P3554" s="7">
        <f t="shared" si="330"/>
        <v>38.65</v>
      </c>
      <c r="Q3554" t="str">
        <f t="shared" si="331"/>
        <v>theater</v>
      </c>
      <c r="R3554" t="str">
        <f t="shared" si="332"/>
        <v>plays</v>
      </c>
      <c r="S3554" s="11">
        <f t="shared" si="333"/>
        <v>41788.587083333332</v>
      </c>
      <c r="T3554" s="11">
        <f t="shared" si="334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106</v>
      </c>
      <c r="P3555" s="7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11">
        <f t="shared" si="333"/>
        <v>42196.028703703705</v>
      </c>
      <c r="T3555" s="11">
        <f t="shared" si="334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113</v>
      </c>
      <c r="P3556" s="7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11">
        <f t="shared" si="333"/>
        <v>42016.050451388888</v>
      </c>
      <c r="T3556" s="11">
        <f t="shared" si="334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100</v>
      </c>
      <c r="P3557" s="7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11">
        <f t="shared" si="333"/>
        <v>42661.442060185189</v>
      </c>
      <c r="T3557" s="11">
        <f t="shared" si="334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100</v>
      </c>
      <c r="P3558" s="7">
        <f t="shared" si="330"/>
        <v>110.5</v>
      </c>
      <c r="Q3558" t="str">
        <f t="shared" si="331"/>
        <v>theater</v>
      </c>
      <c r="R3558" t="str">
        <f t="shared" si="332"/>
        <v>plays</v>
      </c>
      <c r="S3558" s="11">
        <f t="shared" si="333"/>
        <v>41808.649583333332</v>
      </c>
      <c r="T3558" s="11">
        <f t="shared" si="334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100</v>
      </c>
      <c r="P3559" s="7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11">
        <f t="shared" si="333"/>
        <v>41730.276747685188</v>
      </c>
      <c r="T3559" s="11">
        <f t="shared" si="334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144</v>
      </c>
      <c r="P3560" s="7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11">
        <f t="shared" si="333"/>
        <v>42139.816840277781</v>
      </c>
      <c r="T3560" s="11">
        <f t="shared" si="334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104</v>
      </c>
      <c r="P3561" s="7">
        <f t="shared" si="330"/>
        <v>43.125</v>
      </c>
      <c r="Q3561" t="str">
        <f t="shared" si="331"/>
        <v>theater</v>
      </c>
      <c r="R3561" t="str">
        <f t="shared" si="332"/>
        <v>plays</v>
      </c>
      <c r="S3561" s="11">
        <f t="shared" si="333"/>
        <v>42194.096157407403</v>
      </c>
      <c r="T3561" s="11">
        <f t="shared" si="334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108</v>
      </c>
      <c r="P3562" s="7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11">
        <f t="shared" si="333"/>
        <v>42115.889652777783</v>
      </c>
      <c r="T3562" s="11">
        <f t="shared" si="334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102</v>
      </c>
      <c r="P3563" s="7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11">
        <f t="shared" si="333"/>
        <v>42203.680300925931</v>
      </c>
      <c r="T3563" s="11">
        <f t="shared" si="334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149</v>
      </c>
      <c r="P3564" s="7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11">
        <f t="shared" si="333"/>
        <v>42433.761886574073</v>
      </c>
      <c r="T3564" s="11">
        <f t="shared" si="334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105</v>
      </c>
      <c r="P3565" s="7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11">
        <f t="shared" si="333"/>
        <v>42555.671944444446</v>
      </c>
      <c r="T3565" s="11">
        <f t="shared" si="334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101</v>
      </c>
      <c r="P3566" s="7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11">
        <f t="shared" si="333"/>
        <v>42236.623252314821</v>
      </c>
      <c r="T3566" s="11">
        <f t="shared" si="334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131</v>
      </c>
      <c r="P3567" s="7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11">
        <f t="shared" si="333"/>
        <v>41974.743148148147</v>
      </c>
      <c r="T3567" s="11">
        <f t="shared" si="334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105</v>
      </c>
      <c r="P3568" s="7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11">
        <f t="shared" si="333"/>
        <v>41997.507905092592</v>
      </c>
      <c r="T3568" s="11">
        <f t="shared" si="334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109</v>
      </c>
      <c r="P3569" s="7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11">
        <f t="shared" si="333"/>
        <v>42135.810694444444</v>
      </c>
      <c r="T3569" s="11">
        <f t="shared" si="334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111</v>
      </c>
      <c r="P3570" s="7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11">
        <f t="shared" si="333"/>
        <v>41869.740671296298</v>
      </c>
      <c r="T3570" s="11">
        <f t="shared" si="334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100</v>
      </c>
      <c r="P3571" s="7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11">
        <f t="shared" si="333"/>
        <v>41982.688611111109</v>
      </c>
      <c r="T3571" s="11">
        <f t="shared" si="334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114</v>
      </c>
      <c r="P3572" s="7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11">
        <f t="shared" si="333"/>
        <v>41976.331979166673</v>
      </c>
      <c r="T3572" s="11">
        <f t="shared" si="334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122</v>
      </c>
      <c r="P3573" s="7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11">
        <f t="shared" si="333"/>
        <v>41912.858946759261</v>
      </c>
      <c r="T3573" s="11">
        <f t="shared" si="334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100</v>
      </c>
      <c r="P3574" s="7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11">
        <f t="shared" si="333"/>
        <v>42146.570393518516</v>
      </c>
      <c r="T3574" s="11">
        <f t="shared" si="334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103</v>
      </c>
      <c r="P3575" s="7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11">
        <f t="shared" si="333"/>
        <v>41921.375532407408</v>
      </c>
      <c r="T3575" s="11">
        <f t="shared" si="334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106</v>
      </c>
      <c r="P3576" s="7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11">
        <f t="shared" si="333"/>
        <v>41926.942685185182</v>
      </c>
      <c r="T3576" s="11">
        <f t="shared" si="334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101</v>
      </c>
      <c r="P3577" s="7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11">
        <f t="shared" si="333"/>
        <v>42561.783877314811</v>
      </c>
      <c r="T3577" s="11">
        <f t="shared" si="334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100</v>
      </c>
      <c r="P3578" s="7">
        <f t="shared" si="330"/>
        <v>20</v>
      </c>
      <c r="Q3578" t="str">
        <f t="shared" si="331"/>
        <v>theater</v>
      </c>
      <c r="R3578" t="str">
        <f t="shared" si="332"/>
        <v>plays</v>
      </c>
      <c r="S3578" s="11">
        <f t="shared" si="333"/>
        <v>42649.54923611111</v>
      </c>
      <c r="T3578" s="11">
        <f t="shared" si="334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130</v>
      </c>
      <c r="P3579" s="7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11">
        <f t="shared" si="333"/>
        <v>42093.786840277782</v>
      </c>
      <c r="T3579" s="11">
        <f t="shared" si="334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100</v>
      </c>
      <c r="P3580" s="7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11">
        <f t="shared" si="333"/>
        <v>42460.733530092592</v>
      </c>
      <c r="T3580" s="11">
        <f t="shared" si="334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100</v>
      </c>
      <c r="P3581" s="7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11">
        <f t="shared" si="333"/>
        <v>42430.762222222227</v>
      </c>
      <c r="T3581" s="11">
        <f t="shared" si="334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114</v>
      </c>
      <c r="P3582" s="7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11">
        <f t="shared" si="333"/>
        <v>42026.176180555558</v>
      </c>
      <c r="T3582" s="11">
        <f t="shared" si="334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100</v>
      </c>
      <c r="P3583" s="7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11">
        <f t="shared" si="333"/>
        <v>41836.471180555556</v>
      </c>
      <c r="T3583" s="11">
        <f t="shared" si="334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287</v>
      </c>
      <c r="P3584" s="7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11">
        <f t="shared" si="333"/>
        <v>42451.095856481479</v>
      </c>
      <c r="T3584" s="11">
        <f t="shared" si="334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109</v>
      </c>
      <c r="P3585" s="7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11">
        <f t="shared" si="333"/>
        <v>42418.425983796296</v>
      </c>
      <c r="T3585" s="11">
        <f t="shared" si="334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116</v>
      </c>
      <c r="P3586" s="7">
        <f t="shared" ref="P3586:P3649" si="336">($E3586/$L3586)</f>
        <v>30.9375</v>
      </c>
      <c r="Q3586" t="str">
        <f t="shared" ref="Q3586:Q3649" si="337">(LEFT($N3586,SEARCH("/",$N3586,1)-1))</f>
        <v>theater</v>
      </c>
      <c r="R3586" t="str">
        <f t="shared" ref="R3586:R3649" si="338">RIGHT($N3586,LEN($N3586)-SEARCH("/",$N3586))</f>
        <v>plays</v>
      </c>
      <c r="S3586" s="11">
        <f t="shared" ref="S3586:S3649" si="339">((($J3586/60)/60)/24)+DATE(1970,1,1)</f>
        <v>42168.316481481481</v>
      </c>
      <c r="T3586" s="11">
        <f t="shared" ref="T3586:T3649" si="340">((($I3586/60)/60)/24)+DATE(1970,1,1)</f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41">ROUND(((E3587/D3587)*100),0)</f>
        <v>119</v>
      </c>
      <c r="P3587" s="7">
        <f t="shared" si="336"/>
        <v>176.08695652173913</v>
      </c>
      <c r="Q3587" t="str">
        <f t="shared" si="337"/>
        <v>theater</v>
      </c>
      <c r="R3587" t="str">
        <f t="shared" si="338"/>
        <v>plays</v>
      </c>
      <c r="S3587" s="11">
        <f t="shared" si="339"/>
        <v>41964.716319444444</v>
      </c>
      <c r="T3587" s="11">
        <f t="shared" si="340"/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41"/>
        <v>109</v>
      </c>
      <c r="P3588" s="7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11">
        <f t="shared" si="339"/>
        <v>42576.697569444441</v>
      </c>
      <c r="T3588" s="11">
        <f t="shared" si="340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127</v>
      </c>
      <c r="P3589" s="7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11">
        <f t="shared" si="339"/>
        <v>42503.539976851855</v>
      </c>
      <c r="T3589" s="11">
        <f t="shared" si="340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101</v>
      </c>
      <c r="P3590" s="7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11">
        <f t="shared" si="339"/>
        <v>42101.828819444447</v>
      </c>
      <c r="T3590" s="11">
        <f t="shared" si="340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128</v>
      </c>
      <c r="P3591" s="7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11">
        <f t="shared" si="339"/>
        <v>42125.647534722222</v>
      </c>
      <c r="T3591" s="11">
        <f t="shared" si="340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100</v>
      </c>
      <c r="P3592" s="7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11">
        <f t="shared" si="339"/>
        <v>41902.333726851852</v>
      </c>
      <c r="T3592" s="11">
        <f t="shared" si="340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175</v>
      </c>
      <c r="P3593" s="7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11">
        <f t="shared" si="339"/>
        <v>42003.948425925926</v>
      </c>
      <c r="T3593" s="11">
        <f t="shared" si="340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127</v>
      </c>
      <c r="P3594" s="7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11">
        <f t="shared" si="339"/>
        <v>41988.829942129625</v>
      </c>
      <c r="T3594" s="11">
        <f t="shared" si="340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111</v>
      </c>
      <c r="P3595" s="7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11">
        <f t="shared" si="339"/>
        <v>41974.898599537039</v>
      </c>
      <c r="T3595" s="11">
        <f t="shared" si="340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126</v>
      </c>
      <c r="P3596" s="7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11">
        <f t="shared" si="339"/>
        <v>42592.066921296297</v>
      </c>
      <c r="T3596" s="11">
        <f t="shared" si="340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119</v>
      </c>
      <c r="P3597" s="7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11">
        <f t="shared" si="339"/>
        <v>42050.008368055554</v>
      </c>
      <c r="T3597" s="11">
        <f t="shared" si="340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108</v>
      </c>
      <c r="P3598" s="7">
        <f t="shared" si="336"/>
        <v>79</v>
      </c>
      <c r="Q3598" t="str">
        <f t="shared" si="337"/>
        <v>theater</v>
      </c>
      <c r="R3598" t="str">
        <f t="shared" si="338"/>
        <v>plays</v>
      </c>
      <c r="S3598" s="11">
        <f t="shared" si="339"/>
        <v>41856.715069444443</v>
      </c>
      <c r="T3598" s="11">
        <f t="shared" si="340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103</v>
      </c>
      <c r="P3599" s="7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11">
        <f t="shared" si="339"/>
        <v>42417.585532407407</v>
      </c>
      <c r="T3599" s="11">
        <f t="shared" si="340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110</v>
      </c>
      <c r="P3600" s="7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11">
        <f t="shared" si="339"/>
        <v>41866.79886574074</v>
      </c>
      <c r="T3600" s="11">
        <f t="shared" si="340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202</v>
      </c>
      <c r="P3601" s="7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11">
        <f t="shared" si="339"/>
        <v>42220.79487268519</v>
      </c>
      <c r="T3601" s="11">
        <f t="shared" si="340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130</v>
      </c>
      <c r="P3602" s="7">
        <f t="shared" si="336"/>
        <v>3.25</v>
      </c>
      <c r="Q3602" t="str">
        <f t="shared" si="337"/>
        <v>theater</v>
      </c>
      <c r="R3602" t="str">
        <f t="shared" si="338"/>
        <v>plays</v>
      </c>
      <c r="S3602" s="11">
        <f t="shared" si="339"/>
        <v>42628.849120370374</v>
      </c>
      <c r="T3602" s="11">
        <f t="shared" si="340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104</v>
      </c>
      <c r="P3603" s="7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11">
        <f t="shared" si="339"/>
        <v>41990.99863425926</v>
      </c>
      <c r="T3603" s="11">
        <f t="shared" si="340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100</v>
      </c>
      <c r="P3604" s="7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11">
        <f t="shared" si="339"/>
        <v>42447.894432870366</v>
      </c>
      <c r="T3604" s="11">
        <f t="shared" si="340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171</v>
      </c>
      <c r="P3605" s="7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11">
        <f t="shared" si="339"/>
        <v>42283.864351851851</v>
      </c>
      <c r="T3605" s="11">
        <f t="shared" si="340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113</v>
      </c>
      <c r="P3606" s="7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11">
        <f t="shared" si="339"/>
        <v>42483.015694444446</v>
      </c>
      <c r="T3606" s="11">
        <f t="shared" si="340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184</v>
      </c>
      <c r="P3607" s="7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11">
        <f t="shared" si="339"/>
        <v>42383.793124999997</v>
      </c>
      <c r="T3607" s="11">
        <f t="shared" si="340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130</v>
      </c>
      <c r="P3608" s="7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11">
        <f t="shared" si="339"/>
        <v>42566.604826388888</v>
      </c>
      <c r="T3608" s="11">
        <f t="shared" si="340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105</v>
      </c>
      <c r="P3609" s="7">
        <f t="shared" si="336"/>
        <v>29</v>
      </c>
      <c r="Q3609" t="str">
        <f t="shared" si="337"/>
        <v>theater</v>
      </c>
      <c r="R3609" t="str">
        <f t="shared" si="338"/>
        <v>plays</v>
      </c>
      <c r="S3609" s="11">
        <f t="shared" si="339"/>
        <v>42338.963912037041</v>
      </c>
      <c r="T3609" s="11">
        <f t="shared" si="340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100</v>
      </c>
      <c r="P3610" s="7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11">
        <f t="shared" si="339"/>
        <v>42506.709375000006</v>
      </c>
      <c r="T3610" s="11">
        <f t="shared" si="340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153</v>
      </c>
      <c r="P3611" s="7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11">
        <f t="shared" si="339"/>
        <v>42429.991724537031</v>
      </c>
      <c r="T3611" s="11">
        <f t="shared" si="340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162</v>
      </c>
      <c r="P3612" s="7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11">
        <f t="shared" si="339"/>
        <v>42203.432129629626</v>
      </c>
      <c r="T3612" s="11">
        <f t="shared" si="340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136</v>
      </c>
      <c r="P3613" s="7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11">
        <f t="shared" si="339"/>
        <v>42072.370381944449</v>
      </c>
      <c r="T3613" s="11">
        <f t="shared" si="340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144</v>
      </c>
      <c r="P3614" s="7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11">
        <f t="shared" si="339"/>
        <v>41789.726979166669</v>
      </c>
      <c r="T3614" s="11">
        <f t="shared" si="340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100</v>
      </c>
      <c r="P3615" s="7">
        <f t="shared" si="336"/>
        <v>62.5</v>
      </c>
      <c r="Q3615" t="str">
        <f t="shared" si="337"/>
        <v>theater</v>
      </c>
      <c r="R3615" t="str">
        <f t="shared" si="338"/>
        <v>plays</v>
      </c>
      <c r="S3615" s="11">
        <f t="shared" si="339"/>
        <v>41788.58997685185</v>
      </c>
      <c r="T3615" s="11">
        <f t="shared" si="340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101</v>
      </c>
      <c r="P3616" s="7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11">
        <f t="shared" si="339"/>
        <v>42144.041851851856</v>
      </c>
      <c r="T3616" s="11">
        <f t="shared" si="340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107</v>
      </c>
      <c r="P3617" s="7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11">
        <f t="shared" si="339"/>
        <v>42318.593703703707</v>
      </c>
      <c r="T3617" s="11">
        <f t="shared" si="340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125</v>
      </c>
      <c r="P3618" s="7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11">
        <f t="shared" si="339"/>
        <v>42052.949814814812</v>
      </c>
      <c r="T3618" s="11">
        <f t="shared" si="340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119</v>
      </c>
      <c r="P3619" s="7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11">
        <f t="shared" si="339"/>
        <v>42779.610289351855</v>
      </c>
      <c r="T3619" s="11">
        <f t="shared" si="340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101</v>
      </c>
      <c r="P3620" s="7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11">
        <f t="shared" si="339"/>
        <v>42128.627893518518</v>
      </c>
      <c r="T3620" s="11">
        <f t="shared" si="340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113</v>
      </c>
      <c r="P3621" s="7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11">
        <f t="shared" si="339"/>
        <v>42661.132245370376</v>
      </c>
      <c r="T3621" s="11">
        <f t="shared" si="340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105</v>
      </c>
      <c r="P3622" s="7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11">
        <f t="shared" si="339"/>
        <v>42037.938206018516</v>
      </c>
      <c r="T3622" s="11">
        <f t="shared" si="340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110</v>
      </c>
      <c r="P3623" s="7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11">
        <f t="shared" si="339"/>
        <v>42619.935694444444</v>
      </c>
      <c r="T3623" s="11">
        <f t="shared" si="340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100</v>
      </c>
      <c r="P3624" s="7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11">
        <f t="shared" si="339"/>
        <v>41877.221886574072</v>
      </c>
      <c r="T3624" s="11">
        <f t="shared" si="340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120</v>
      </c>
      <c r="P3625" s="7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11">
        <f t="shared" si="339"/>
        <v>41828.736921296295</v>
      </c>
      <c r="T3625" s="11">
        <f t="shared" si="340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105</v>
      </c>
      <c r="P3626" s="7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11">
        <f t="shared" si="339"/>
        <v>42545.774189814809</v>
      </c>
      <c r="T3626" s="11">
        <f t="shared" si="340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103</v>
      </c>
      <c r="P3627" s="7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11">
        <f t="shared" si="339"/>
        <v>42157.652511574073</v>
      </c>
      <c r="T3627" s="11">
        <f t="shared" si="340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102</v>
      </c>
      <c r="P3628" s="7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11">
        <f t="shared" si="339"/>
        <v>41846.667326388888</v>
      </c>
      <c r="T3628" s="11">
        <f t="shared" si="340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100</v>
      </c>
      <c r="P3629" s="7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11">
        <f t="shared" si="339"/>
        <v>42460.741747685184</v>
      </c>
      <c r="T3629" s="11">
        <f t="shared" si="340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7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11">
        <f t="shared" si="339"/>
        <v>42291.833287037036</v>
      </c>
      <c r="T3630" s="11">
        <f t="shared" si="340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0</v>
      </c>
      <c r="P3631" s="7">
        <f t="shared" si="336"/>
        <v>1</v>
      </c>
      <c r="Q3631" t="str">
        <f t="shared" si="337"/>
        <v>theater</v>
      </c>
      <c r="R3631" t="str">
        <f t="shared" si="338"/>
        <v>musical</v>
      </c>
      <c r="S3631" s="11">
        <f t="shared" si="339"/>
        <v>42437.094490740739</v>
      </c>
      <c r="T3631" s="11">
        <f t="shared" si="340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0</v>
      </c>
      <c r="P3632" s="7">
        <f t="shared" si="336"/>
        <v>1</v>
      </c>
      <c r="Q3632" t="str">
        <f t="shared" si="337"/>
        <v>theater</v>
      </c>
      <c r="R3632" t="str">
        <f t="shared" si="338"/>
        <v>musical</v>
      </c>
      <c r="S3632" s="11">
        <f t="shared" si="339"/>
        <v>41942.84710648148</v>
      </c>
      <c r="T3632" s="11">
        <f t="shared" si="340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51</v>
      </c>
      <c r="P3633" s="7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11">
        <f t="shared" si="339"/>
        <v>41880.753437499996</v>
      </c>
      <c r="T3633" s="11">
        <f t="shared" si="340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20</v>
      </c>
      <c r="P3634" s="7">
        <f t="shared" si="336"/>
        <v>100</v>
      </c>
      <c r="Q3634" t="str">
        <f t="shared" si="337"/>
        <v>theater</v>
      </c>
      <c r="R3634" t="str">
        <f t="shared" si="338"/>
        <v>musical</v>
      </c>
      <c r="S3634" s="11">
        <f t="shared" si="339"/>
        <v>41946.936909722222</v>
      </c>
      <c r="T3634" s="11">
        <f t="shared" si="340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35</v>
      </c>
      <c r="P3635" s="7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11">
        <f t="shared" si="339"/>
        <v>42649.623460648145</v>
      </c>
      <c r="T3635" s="11">
        <f t="shared" si="340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</v>
      </c>
      <c r="P3636" s="7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11">
        <f t="shared" si="339"/>
        <v>42701.166365740741</v>
      </c>
      <c r="T3636" s="11">
        <f t="shared" si="340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36</v>
      </c>
      <c r="P3637" s="7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11">
        <f t="shared" si="339"/>
        <v>42450.88282407407</v>
      </c>
      <c r="T3637" s="11">
        <f t="shared" si="340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7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11">
        <f t="shared" si="339"/>
        <v>42226.694780092599</v>
      </c>
      <c r="T3638" s="11">
        <f t="shared" si="340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31</v>
      </c>
      <c r="P3639" s="7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11">
        <f t="shared" si="339"/>
        <v>41975.700636574074</v>
      </c>
      <c r="T3639" s="11">
        <f t="shared" si="340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7</v>
      </c>
      <c r="P3640" s="7">
        <f t="shared" si="336"/>
        <v>108</v>
      </c>
      <c r="Q3640" t="str">
        <f t="shared" si="337"/>
        <v>theater</v>
      </c>
      <c r="R3640" t="str">
        <f t="shared" si="338"/>
        <v>musical</v>
      </c>
      <c r="S3640" s="11">
        <f t="shared" si="339"/>
        <v>42053.672824074078</v>
      </c>
      <c r="T3640" s="11">
        <f t="shared" si="340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0</v>
      </c>
      <c r="P3641" s="7">
        <f t="shared" si="336"/>
        <v>1</v>
      </c>
      <c r="Q3641" t="str">
        <f t="shared" si="337"/>
        <v>theater</v>
      </c>
      <c r="R3641" t="str">
        <f t="shared" si="338"/>
        <v>musical</v>
      </c>
      <c r="S3641" s="11">
        <f t="shared" si="339"/>
        <v>42590.677152777775</v>
      </c>
      <c r="T3641" s="11">
        <f t="shared" si="340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6</v>
      </c>
      <c r="P3642" s="7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11">
        <f t="shared" si="339"/>
        <v>42104.781597222223</v>
      </c>
      <c r="T3642" s="11">
        <f t="shared" si="340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7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11">
        <f t="shared" si="339"/>
        <v>41899.627071759263</v>
      </c>
      <c r="T3643" s="11">
        <f t="shared" si="340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</v>
      </c>
      <c r="P3644" s="7">
        <f t="shared" si="336"/>
        <v>7.5</v>
      </c>
      <c r="Q3644" t="str">
        <f t="shared" si="337"/>
        <v>theater</v>
      </c>
      <c r="R3644" t="str">
        <f t="shared" si="338"/>
        <v>musical</v>
      </c>
      <c r="S3644" s="11">
        <f t="shared" si="339"/>
        <v>42297.816284722227</v>
      </c>
      <c r="T3644" s="11">
        <f t="shared" si="340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7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11">
        <f t="shared" si="339"/>
        <v>42285.143969907411</v>
      </c>
      <c r="T3645" s="11">
        <f t="shared" si="340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16</v>
      </c>
      <c r="P3646" s="7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11">
        <f t="shared" si="339"/>
        <v>42409.241747685184</v>
      </c>
      <c r="T3646" s="11">
        <f t="shared" si="340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0</v>
      </c>
      <c r="P3647" s="7">
        <f t="shared" si="336"/>
        <v>1</v>
      </c>
      <c r="Q3647" t="str">
        <f t="shared" si="337"/>
        <v>theater</v>
      </c>
      <c r="R3647" t="str">
        <f t="shared" si="338"/>
        <v>musical</v>
      </c>
      <c r="S3647" s="11">
        <f t="shared" si="339"/>
        <v>42665.970347222217</v>
      </c>
      <c r="T3647" s="11">
        <f t="shared" si="340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5</v>
      </c>
      <c r="P3648" s="7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11">
        <f t="shared" si="339"/>
        <v>42140.421319444446</v>
      </c>
      <c r="T3648" s="11">
        <f t="shared" si="340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6</v>
      </c>
      <c r="P3649" s="7">
        <f t="shared" si="336"/>
        <v>15</v>
      </c>
      <c r="Q3649" t="str">
        <f t="shared" si="337"/>
        <v>theater</v>
      </c>
      <c r="R3649" t="str">
        <f t="shared" si="338"/>
        <v>musical</v>
      </c>
      <c r="S3649" s="11">
        <f t="shared" si="339"/>
        <v>42598.749155092592</v>
      </c>
      <c r="T3649" s="11">
        <f t="shared" si="340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100</v>
      </c>
      <c r="P3650" s="7">
        <f t="shared" ref="P3650:P3713" si="342">($E3650/$L3650)</f>
        <v>550.04109589041093</v>
      </c>
      <c r="Q3650" t="str">
        <f t="shared" ref="Q3650:Q3713" si="343">(LEFT($N3650,SEARCH("/",$N3650,1)-1))</f>
        <v>theater</v>
      </c>
      <c r="R3650" t="str">
        <f t="shared" ref="R3650:R3713" si="344">RIGHT($N3650,LEN($N3650)-SEARCH("/",$N3650))</f>
        <v>plays</v>
      </c>
      <c r="S3650" s="11">
        <f t="shared" ref="S3650:S3713" si="345">((($J3650/60)/60)/24)+DATE(1970,1,1)</f>
        <v>41887.292187500003</v>
      </c>
      <c r="T3650" s="11">
        <f t="shared" ref="T3650:T3713" si="346">((($I3650/60)/60)/24)+DATE(1970,1,1)</f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7">ROUND(((E3651/D3651)*100),0)</f>
        <v>104</v>
      </c>
      <c r="P3651" s="7">
        <f t="shared" si="342"/>
        <v>97.5</v>
      </c>
      <c r="Q3651" t="str">
        <f t="shared" si="343"/>
        <v>theater</v>
      </c>
      <c r="R3651" t="str">
        <f t="shared" si="344"/>
        <v>plays</v>
      </c>
      <c r="S3651" s="11">
        <f t="shared" si="345"/>
        <v>41780.712893518517</v>
      </c>
      <c r="T3651" s="11">
        <f t="shared" si="346"/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7"/>
        <v>100</v>
      </c>
      <c r="P3652" s="7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11">
        <f t="shared" si="345"/>
        <v>42381.478981481487</v>
      </c>
      <c r="T3652" s="11">
        <f t="shared" si="346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104</v>
      </c>
      <c r="P3653" s="7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11">
        <f t="shared" si="345"/>
        <v>41828.646319444444</v>
      </c>
      <c r="T3653" s="11">
        <f t="shared" si="346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251</v>
      </c>
      <c r="P3654" s="7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11">
        <f t="shared" si="345"/>
        <v>42596.644699074073</v>
      </c>
      <c r="T3654" s="11">
        <f t="shared" si="346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101</v>
      </c>
      <c r="P3655" s="7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11">
        <f t="shared" si="345"/>
        <v>42191.363506944443</v>
      </c>
      <c r="T3655" s="11">
        <f t="shared" si="346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174</v>
      </c>
      <c r="P3656" s="7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11">
        <f t="shared" si="345"/>
        <v>42440.416504629626</v>
      </c>
      <c r="T3656" s="11">
        <f t="shared" si="346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116</v>
      </c>
      <c r="P3657" s="7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11">
        <f t="shared" si="345"/>
        <v>42173.803217592591</v>
      </c>
      <c r="T3657" s="11">
        <f t="shared" si="346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106</v>
      </c>
      <c r="P3658" s="7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11">
        <f t="shared" si="345"/>
        <v>42737.910138888896</v>
      </c>
      <c r="T3658" s="11">
        <f t="shared" si="346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111</v>
      </c>
      <c r="P3659" s="7">
        <f t="shared" si="342"/>
        <v>110.75</v>
      </c>
      <c r="Q3659" t="str">
        <f t="shared" si="343"/>
        <v>theater</v>
      </c>
      <c r="R3659" t="str">
        <f t="shared" si="344"/>
        <v>plays</v>
      </c>
      <c r="S3659" s="11">
        <f t="shared" si="345"/>
        <v>42499.629849537043</v>
      </c>
      <c r="T3659" s="11">
        <f t="shared" si="346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101</v>
      </c>
      <c r="P3660" s="7">
        <f t="shared" si="342"/>
        <v>75.5</v>
      </c>
      <c r="Q3660" t="str">
        <f t="shared" si="343"/>
        <v>theater</v>
      </c>
      <c r="R3660" t="str">
        <f t="shared" si="344"/>
        <v>plays</v>
      </c>
      <c r="S3660" s="11">
        <f t="shared" si="345"/>
        <v>41775.858564814815</v>
      </c>
      <c r="T3660" s="11">
        <f t="shared" si="346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102</v>
      </c>
      <c r="P3661" s="7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11">
        <f t="shared" si="345"/>
        <v>42055.277199074073</v>
      </c>
      <c r="T3661" s="11">
        <f t="shared" si="346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100</v>
      </c>
      <c r="P3662" s="7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11">
        <f t="shared" si="345"/>
        <v>41971.881076388891</v>
      </c>
      <c r="T3662" s="11">
        <f t="shared" si="346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111</v>
      </c>
      <c r="P3663" s="7">
        <f t="shared" si="342"/>
        <v>92.5</v>
      </c>
      <c r="Q3663" t="str">
        <f t="shared" si="343"/>
        <v>theater</v>
      </c>
      <c r="R3663" t="str">
        <f t="shared" si="344"/>
        <v>plays</v>
      </c>
      <c r="S3663" s="11">
        <f t="shared" si="345"/>
        <v>42447.896666666667</v>
      </c>
      <c r="T3663" s="11">
        <f t="shared" si="346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101</v>
      </c>
      <c r="P3664" s="7">
        <f t="shared" si="342"/>
        <v>202.85</v>
      </c>
      <c r="Q3664" t="str">
        <f t="shared" si="343"/>
        <v>theater</v>
      </c>
      <c r="R3664" t="str">
        <f t="shared" si="344"/>
        <v>plays</v>
      </c>
      <c r="S3664" s="11">
        <f t="shared" si="345"/>
        <v>42064.220069444447</v>
      </c>
      <c r="T3664" s="11">
        <f t="shared" si="346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104</v>
      </c>
      <c r="P3665" s="7">
        <f t="shared" si="342"/>
        <v>26</v>
      </c>
      <c r="Q3665" t="str">
        <f t="shared" si="343"/>
        <v>theater</v>
      </c>
      <c r="R3665" t="str">
        <f t="shared" si="344"/>
        <v>plays</v>
      </c>
      <c r="S3665" s="11">
        <f t="shared" si="345"/>
        <v>42665.451736111107</v>
      </c>
      <c r="T3665" s="11">
        <f t="shared" si="346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109</v>
      </c>
      <c r="P3666" s="7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11">
        <f t="shared" si="345"/>
        <v>42523.248715277776</v>
      </c>
      <c r="T3666" s="11">
        <f t="shared" si="346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115</v>
      </c>
      <c r="P3667" s="7">
        <f t="shared" si="342"/>
        <v>51</v>
      </c>
      <c r="Q3667" t="str">
        <f t="shared" si="343"/>
        <v>theater</v>
      </c>
      <c r="R3667" t="str">
        <f t="shared" si="344"/>
        <v>plays</v>
      </c>
      <c r="S3667" s="11">
        <f t="shared" si="345"/>
        <v>42294.808124999996</v>
      </c>
      <c r="T3667" s="11">
        <f t="shared" si="346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100</v>
      </c>
      <c r="P3668" s="7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11">
        <f t="shared" si="345"/>
        <v>41822.90488425926</v>
      </c>
      <c r="T3668" s="11">
        <f t="shared" si="346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103</v>
      </c>
      <c r="P3669" s="7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11">
        <f t="shared" si="345"/>
        <v>42173.970127314817</v>
      </c>
      <c r="T3669" s="11">
        <f t="shared" si="346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104</v>
      </c>
      <c r="P3670" s="7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11">
        <f t="shared" si="345"/>
        <v>42185.556157407409</v>
      </c>
      <c r="T3670" s="11">
        <f t="shared" si="346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138</v>
      </c>
      <c r="P3671" s="7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11">
        <f t="shared" si="345"/>
        <v>42136.675196759257</v>
      </c>
      <c r="T3671" s="11">
        <f t="shared" si="346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110</v>
      </c>
      <c r="P3672" s="7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11">
        <f t="shared" si="345"/>
        <v>42142.514016203699</v>
      </c>
      <c r="T3672" s="11">
        <f t="shared" si="346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101</v>
      </c>
      <c r="P3673" s="7">
        <f t="shared" si="342"/>
        <v>88.25</v>
      </c>
      <c r="Q3673" t="str">
        <f t="shared" si="343"/>
        <v>theater</v>
      </c>
      <c r="R3673" t="str">
        <f t="shared" si="344"/>
        <v>plays</v>
      </c>
      <c r="S3673" s="11">
        <f t="shared" si="345"/>
        <v>41820.62809027778</v>
      </c>
      <c r="T3673" s="11">
        <f t="shared" si="346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102</v>
      </c>
      <c r="P3674" s="7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11">
        <f t="shared" si="345"/>
        <v>41878.946574074071</v>
      </c>
      <c r="T3674" s="11">
        <f t="shared" si="346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114</v>
      </c>
      <c r="P3675" s="7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11">
        <f t="shared" si="345"/>
        <v>41914.295104166667</v>
      </c>
      <c r="T3675" s="11">
        <f t="shared" si="346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100</v>
      </c>
      <c r="P3676" s="7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11">
        <f t="shared" si="345"/>
        <v>42556.873020833329</v>
      </c>
      <c r="T3676" s="11">
        <f t="shared" si="346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140</v>
      </c>
      <c r="P3677" s="7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11">
        <f t="shared" si="345"/>
        <v>42493.597013888888</v>
      </c>
      <c r="T3677" s="11">
        <f t="shared" si="346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129</v>
      </c>
      <c r="P3678" s="7">
        <f t="shared" si="342"/>
        <v>64.375</v>
      </c>
      <c r="Q3678" t="str">
        <f t="shared" si="343"/>
        <v>theater</v>
      </c>
      <c r="R3678" t="str">
        <f t="shared" si="344"/>
        <v>plays</v>
      </c>
      <c r="S3678" s="11">
        <f t="shared" si="345"/>
        <v>41876.815787037034</v>
      </c>
      <c r="T3678" s="11">
        <f t="shared" si="346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103</v>
      </c>
      <c r="P3679" s="7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11">
        <f t="shared" si="345"/>
        <v>41802.574282407404</v>
      </c>
      <c r="T3679" s="11">
        <f t="shared" si="346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103</v>
      </c>
      <c r="P3680" s="7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11">
        <f t="shared" si="345"/>
        <v>42120.531226851846</v>
      </c>
      <c r="T3680" s="11">
        <f t="shared" si="346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110</v>
      </c>
      <c r="P3681" s="7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11">
        <f t="shared" si="345"/>
        <v>41786.761354166665</v>
      </c>
      <c r="T3681" s="11">
        <f t="shared" si="346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113</v>
      </c>
      <c r="P3682" s="7">
        <f t="shared" si="342"/>
        <v>99.5</v>
      </c>
      <c r="Q3682" t="str">
        <f t="shared" si="343"/>
        <v>theater</v>
      </c>
      <c r="R3682" t="str">
        <f t="shared" si="344"/>
        <v>plays</v>
      </c>
      <c r="S3682" s="11">
        <f t="shared" si="345"/>
        <v>42627.454097222217</v>
      </c>
      <c r="T3682" s="11">
        <f t="shared" si="346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112</v>
      </c>
      <c r="P3683" s="7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11">
        <f t="shared" si="345"/>
        <v>42374.651504629626</v>
      </c>
      <c r="T3683" s="11">
        <f t="shared" si="346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139</v>
      </c>
      <c r="P3684" s="7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11">
        <f t="shared" si="345"/>
        <v>41772.685393518521</v>
      </c>
      <c r="T3684" s="11">
        <f t="shared" si="346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111</v>
      </c>
      <c r="P3685" s="7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11">
        <f t="shared" si="345"/>
        <v>42633.116851851853</v>
      </c>
      <c r="T3685" s="11">
        <f t="shared" si="346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139</v>
      </c>
      <c r="P3686" s="7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11">
        <f t="shared" si="345"/>
        <v>42219.180393518516</v>
      </c>
      <c r="T3686" s="11">
        <f t="shared" si="346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106</v>
      </c>
      <c r="P3687" s="7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11">
        <f t="shared" si="345"/>
        <v>41753.593275462961</v>
      </c>
      <c r="T3687" s="11">
        <f t="shared" si="346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101</v>
      </c>
      <c r="P3688" s="7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11">
        <f t="shared" si="345"/>
        <v>42230.662731481483</v>
      </c>
      <c r="T3688" s="11">
        <f t="shared" si="346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100</v>
      </c>
      <c r="P3689" s="7">
        <f t="shared" si="342"/>
        <v>200.49</v>
      </c>
      <c r="Q3689" t="str">
        <f t="shared" si="343"/>
        <v>theater</v>
      </c>
      <c r="R3689" t="str">
        <f t="shared" si="344"/>
        <v>plays</v>
      </c>
      <c r="S3689" s="11">
        <f t="shared" si="345"/>
        <v>41787.218229166669</v>
      </c>
      <c r="T3689" s="11">
        <f t="shared" si="346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109</v>
      </c>
      <c r="P3690" s="7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11">
        <f t="shared" si="345"/>
        <v>41829.787083333329</v>
      </c>
      <c r="T3690" s="11">
        <f t="shared" si="346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118</v>
      </c>
      <c r="P3691" s="7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11">
        <f t="shared" si="345"/>
        <v>42147.826840277776</v>
      </c>
      <c r="T3691" s="11">
        <f t="shared" si="346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120</v>
      </c>
      <c r="P3692" s="7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11">
        <f t="shared" si="345"/>
        <v>41940.598182870373</v>
      </c>
      <c r="T3692" s="11">
        <f t="shared" si="346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128</v>
      </c>
      <c r="P3693" s="7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11">
        <f t="shared" si="345"/>
        <v>42020.700567129628</v>
      </c>
      <c r="T3693" s="11">
        <f t="shared" si="346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126</v>
      </c>
      <c r="P3694" s="7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11">
        <f t="shared" si="345"/>
        <v>41891.96503472222</v>
      </c>
      <c r="T3694" s="11">
        <f t="shared" si="346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129</v>
      </c>
      <c r="P3695" s="7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11">
        <f t="shared" si="345"/>
        <v>42309.191307870366</v>
      </c>
      <c r="T3695" s="11">
        <f t="shared" si="346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107</v>
      </c>
      <c r="P3696" s="7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11">
        <f t="shared" si="345"/>
        <v>42490.133877314816</v>
      </c>
      <c r="T3696" s="11">
        <f t="shared" si="346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100</v>
      </c>
      <c r="P3697" s="7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11">
        <f t="shared" si="345"/>
        <v>41995.870486111111</v>
      </c>
      <c r="T3697" s="11">
        <f t="shared" si="346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155</v>
      </c>
      <c r="P3698" s="7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11">
        <f t="shared" si="345"/>
        <v>41988.617083333331</v>
      </c>
      <c r="T3698" s="11">
        <f t="shared" si="346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108</v>
      </c>
      <c r="P3699" s="7">
        <f t="shared" si="342"/>
        <v>72</v>
      </c>
      <c r="Q3699" t="str">
        <f t="shared" si="343"/>
        <v>theater</v>
      </c>
      <c r="R3699" t="str">
        <f t="shared" si="344"/>
        <v>plays</v>
      </c>
      <c r="S3699" s="11">
        <f t="shared" si="345"/>
        <v>42479.465833333335</v>
      </c>
      <c r="T3699" s="11">
        <f t="shared" si="346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111</v>
      </c>
      <c r="P3700" s="7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11">
        <f t="shared" si="345"/>
        <v>42401.806562500002</v>
      </c>
      <c r="T3700" s="11">
        <f t="shared" si="346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101</v>
      </c>
      <c r="P3701" s="7">
        <f t="shared" si="342"/>
        <v>63</v>
      </c>
      <c r="Q3701" t="str">
        <f t="shared" si="343"/>
        <v>theater</v>
      </c>
      <c r="R3701" t="str">
        <f t="shared" si="344"/>
        <v>plays</v>
      </c>
      <c r="S3701" s="11">
        <f t="shared" si="345"/>
        <v>41897.602037037039</v>
      </c>
      <c r="T3701" s="11">
        <f t="shared" si="346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121</v>
      </c>
      <c r="P3702" s="7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11">
        <f t="shared" si="345"/>
        <v>41882.585648148146</v>
      </c>
      <c r="T3702" s="11">
        <f t="shared" si="346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100</v>
      </c>
      <c r="P3703" s="7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11">
        <f t="shared" si="345"/>
        <v>42129.541585648149</v>
      </c>
      <c r="T3703" s="11">
        <f t="shared" si="346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109</v>
      </c>
      <c r="P3704" s="7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11">
        <f t="shared" si="345"/>
        <v>42524.53800925926</v>
      </c>
      <c r="T3704" s="11">
        <f t="shared" si="346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123</v>
      </c>
      <c r="P3705" s="7">
        <f t="shared" si="342"/>
        <v>43.2</v>
      </c>
      <c r="Q3705" t="str">
        <f t="shared" si="343"/>
        <v>theater</v>
      </c>
      <c r="R3705" t="str">
        <f t="shared" si="344"/>
        <v>plays</v>
      </c>
      <c r="S3705" s="11">
        <f t="shared" si="345"/>
        <v>42556.504490740743</v>
      </c>
      <c r="T3705" s="11">
        <f t="shared" si="346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136</v>
      </c>
      <c r="P3706" s="7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11">
        <f t="shared" si="345"/>
        <v>42461.689745370371</v>
      </c>
      <c r="T3706" s="11">
        <f t="shared" si="346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103</v>
      </c>
      <c r="P3707" s="7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11">
        <f t="shared" si="345"/>
        <v>41792.542986111112</v>
      </c>
      <c r="T3707" s="11">
        <f t="shared" si="346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121</v>
      </c>
      <c r="P3708" s="7">
        <f t="shared" si="342"/>
        <v>140</v>
      </c>
      <c r="Q3708" t="str">
        <f t="shared" si="343"/>
        <v>theater</v>
      </c>
      <c r="R3708" t="str">
        <f t="shared" si="344"/>
        <v>plays</v>
      </c>
      <c r="S3708" s="11">
        <f t="shared" si="345"/>
        <v>41879.913761574076</v>
      </c>
      <c r="T3708" s="11">
        <f t="shared" si="346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186</v>
      </c>
      <c r="P3709" s="7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11">
        <f t="shared" si="345"/>
        <v>42552.048356481479</v>
      </c>
      <c r="T3709" s="11">
        <f t="shared" si="346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300</v>
      </c>
      <c r="P3710" s="7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11">
        <f t="shared" si="345"/>
        <v>41810.142199074071</v>
      </c>
      <c r="T3710" s="11">
        <f t="shared" si="346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108</v>
      </c>
      <c r="P3711" s="7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11">
        <f t="shared" si="345"/>
        <v>41785.707708333335</v>
      </c>
      <c r="T3711" s="11">
        <f t="shared" si="346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141</v>
      </c>
      <c r="P3712" s="7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11">
        <f t="shared" si="345"/>
        <v>42072.576249999998</v>
      </c>
      <c r="T3712" s="11">
        <f t="shared" si="346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114</v>
      </c>
      <c r="P3713" s="7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11">
        <f t="shared" si="345"/>
        <v>41779.724224537036</v>
      </c>
      <c r="T3713" s="11">
        <f t="shared" si="346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154</v>
      </c>
      <c r="P3714" s="7">
        <f t="shared" ref="P3714:P3777" si="348">($E3714/$L3714)</f>
        <v>110.86538461538461</v>
      </c>
      <c r="Q3714" t="str">
        <f t="shared" ref="Q3714:Q3777" si="349">(LEFT($N3714,SEARCH("/",$N3714,1)-1))</f>
        <v>theater</v>
      </c>
      <c r="R3714" t="str">
        <f t="shared" ref="R3714:R3777" si="350">RIGHT($N3714,LEN($N3714)-SEARCH("/",$N3714))</f>
        <v>plays</v>
      </c>
      <c r="S3714" s="11">
        <f t="shared" ref="S3714:S3777" si="351">((($J3714/60)/60)/24)+DATE(1970,1,1)</f>
        <v>42134.172071759262</v>
      </c>
      <c r="T3714" s="11">
        <f t="shared" ref="T3714:T3777" si="352">((($I3714/60)/60)/24)+DATE(1970,1,1)</f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3">ROUND(((E3715/D3715)*100),0)</f>
        <v>102</v>
      </c>
      <c r="P3715" s="7">
        <f t="shared" si="348"/>
        <v>106.84210526315789</v>
      </c>
      <c r="Q3715" t="str">
        <f t="shared" si="349"/>
        <v>theater</v>
      </c>
      <c r="R3715" t="str">
        <f t="shared" si="350"/>
        <v>plays</v>
      </c>
      <c r="S3715" s="11">
        <f t="shared" si="351"/>
        <v>42505.738032407404</v>
      </c>
      <c r="T3715" s="11">
        <f t="shared" si="352"/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3"/>
        <v>102</v>
      </c>
      <c r="P3716" s="7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11">
        <f t="shared" si="351"/>
        <v>42118.556331018524</v>
      </c>
      <c r="T3716" s="11">
        <f t="shared" si="352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103</v>
      </c>
      <c r="P3717" s="7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11">
        <f t="shared" si="351"/>
        <v>42036.995590277773</v>
      </c>
      <c r="T3717" s="11">
        <f t="shared" si="352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156</v>
      </c>
      <c r="P3718" s="7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11">
        <f t="shared" si="351"/>
        <v>42360.887835648144</v>
      </c>
      <c r="T3718" s="11">
        <f t="shared" si="352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101</v>
      </c>
      <c r="P3719" s="7">
        <f t="shared" si="348"/>
        <v>310</v>
      </c>
      <c r="Q3719" t="str">
        <f t="shared" si="349"/>
        <v>theater</v>
      </c>
      <c r="R3719" t="str">
        <f t="shared" si="350"/>
        <v>plays</v>
      </c>
      <c r="S3719" s="11">
        <f t="shared" si="351"/>
        <v>42102.866307870368</v>
      </c>
      <c r="T3719" s="11">
        <f t="shared" si="352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239</v>
      </c>
      <c r="P3720" s="7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11">
        <f t="shared" si="351"/>
        <v>42032.716145833328</v>
      </c>
      <c r="T3720" s="11">
        <f t="shared" si="352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210</v>
      </c>
      <c r="P3721" s="7">
        <f t="shared" si="348"/>
        <v>105</v>
      </c>
      <c r="Q3721" t="str">
        <f t="shared" si="349"/>
        <v>theater</v>
      </c>
      <c r="R3721" t="str">
        <f t="shared" si="350"/>
        <v>plays</v>
      </c>
      <c r="S3721" s="11">
        <f t="shared" si="351"/>
        <v>42147.729930555557</v>
      </c>
      <c r="T3721" s="11">
        <f t="shared" si="352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105</v>
      </c>
      <c r="P3722" s="7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11">
        <f t="shared" si="351"/>
        <v>42165.993125000001</v>
      </c>
      <c r="T3722" s="11">
        <f t="shared" si="352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101</v>
      </c>
      <c r="P3723" s="7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11">
        <f t="shared" si="351"/>
        <v>41927.936157407406</v>
      </c>
      <c r="T3723" s="11">
        <f t="shared" si="352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111</v>
      </c>
      <c r="P3724" s="7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11">
        <f t="shared" si="351"/>
        <v>42381.671840277777</v>
      </c>
      <c r="T3724" s="11">
        <f t="shared" si="352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102</v>
      </c>
      <c r="P3725" s="7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11">
        <f t="shared" si="351"/>
        <v>41943.753032407411</v>
      </c>
      <c r="T3725" s="11">
        <f t="shared" si="352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103</v>
      </c>
      <c r="P3726" s="7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11">
        <f t="shared" si="351"/>
        <v>42465.491435185191</v>
      </c>
      <c r="T3726" s="11">
        <f t="shared" si="352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127</v>
      </c>
      <c r="P3727" s="7">
        <f t="shared" si="348"/>
        <v>25.4</v>
      </c>
      <c r="Q3727" t="str">
        <f t="shared" si="349"/>
        <v>theater</v>
      </c>
      <c r="R3727" t="str">
        <f t="shared" si="350"/>
        <v>plays</v>
      </c>
      <c r="S3727" s="11">
        <f t="shared" si="351"/>
        <v>42401.945219907408</v>
      </c>
      <c r="T3727" s="11">
        <f t="shared" si="352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339</v>
      </c>
      <c r="P3728" s="7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11">
        <f t="shared" si="351"/>
        <v>42462.140868055561</v>
      </c>
      <c r="T3728" s="11">
        <f t="shared" si="352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101</v>
      </c>
      <c r="P3729" s="7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11">
        <f t="shared" si="351"/>
        <v>42632.348310185189</v>
      </c>
      <c r="T3729" s="11">
        <f t="shared" si="352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</v>
      </c>
      <c r="P3730" s="7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11">
        <f t="shared" si="351"/>
        <v>42205.171018518522</v>
      </c>
      <c r="T3730" s="11">
        <f t="shared" si="352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</v>
      </c>
      <c r="P3731" s="7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11">
        <f t="shared" si="351"/>
        <v>42041.205000000002</v>
      </c>
      <c r="T3731" s="11">
        <f t="shared" si="352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10</v>
      </c>
      <c r="P3732" s="7">
        <f t="shared" si="348"/>
        <v>100</v>
      </c>
      <c r="Q3732" t="str">
        <f t="shared" si="349"/>
        <v>theater</v>
      </c>
      <c r="R3732" t="str">
        <f t="shared" si="350"/>
        <v>plays</v>
      </c>
      <c r="S3732" s="11">
        <f t="shared" si="351"/>
        <v>42203.677766203706</v>
      </c>
      <c r="T3732" s="11">
        <f t="shared" si="352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11</v>
      </c>
      <c r="P3733" s="7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11">
        <f t="shared" si="351"/>
        <v>41983.752847222218</v>
      </c>
      <c r="T3733" s="11">
        <f t="shared" si="352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15</v>
      </c>
      <c r="P3734" s="7">
        <f t="shared" si="348"/>
        <v>32.75</v>
      </c>
      <c r="Q3734" t="str">
        <f t="shared" si="349"/>
        <v>theater</v>
      </c>
      <c r="R3734" t="str">
        <f t="shared" si="350"/>
        <v>plays</v>
      </c>
      <c r="S3734" s="11">
        <f t="shared" si="351"/>
        <v>41968.677465277782</v>
      </c>
      <c r="T3734" s="11">
        <f t="shared" si="352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7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11">
        <f t="shared" si="351"/>
        <v>42103.024398148147</v>
      </c>
      <c r="T3735" s="11">
        <f t="shared" si="352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28</v>
      </c>
      <c r="P3736" s="7">
        <f t="shared" si="348"/>
        <v>61</v>
      </c>
      <c r="Q3736" t="str">
        <f t="shared" si="349"/>
        <v>theater</v>
      </c>
      <c r="R3736" t="str">
        <f t="shared" si="350"/>
        <v>plays</v>
      </c>
      <c r="S3736" s="11">
        <f t="shared" si="351"/>
        <v>42089.901574074072</v>
      </c>
      <c r="T3736" s="11">
        <f t="shared" si="352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13</v>
      </c>
      <c r="P3737" s="7">
        <f t="shared" si="348"/>
        <v>10</v>
      </c>
      <c r="Q3737" t="str">
        <f t="shared" si="349"/>
        <v>theater</v>
      </c>
      <c r="R3737" t="str">
        <f t="shared" si="350"/>
        <v>plays</v>
      </c>
      <c r="S3737" s="11">
        <f t="shared" si="351"/>
        <v>42122.693159722221</v>
      </c>
      <c r="T3737" s="11">
        <f t="shared" si="352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1</v>
      </c>
      <c r="P3738" s="7">
        <f t="shared" si="348"/>
        <v>10</v>
      </c>
      <c r="Q3738" t="str">
        <f t="shared" si="349"/>
        <v>theater</v>
      </c>
      <c r="R3738" t="str">
        <f t="shared" si="350"/>
        <v>plays</v>
      </c>
      <c r="S3738" s="11">
        <f t="shared" si="351"/>
        <v>42048.711724537032</v>
      </c>
      <c r="T3738" s="11">
        <f t="shared" si="352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21</v>
      </c>
      <c r="P3739" s="7">
        <f t="shared" si="348"/>
        <v>37.5</v>
      </c>
      <c r="Q3739" t="str">
        <f t="shared" si="349"/>
        <v>theater</v>
      </c>
      <c r="R3739" t="str">
        <f t="shared" si="350"/>
        <v>plays</v>
      </c>
      <c r="S3739" s="11">
        <f t="shared" si="351"/>
        <v>42297.691006944442</v>
      </c>
      <c r="T3739" s="11">
        <f t="shared" si="352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18</v>
      </c>
      <c r="P3740" s="7">
        <f t="shared" si="348"/>
        <v>45</v>
      </c>
      <c r="Q3740" t="str">
        <f t="shared" si="349"/>
        <v>theater</v>
      </c>
      <c r="R3740" t="str">
        <f t="shared" si="350"/>
        <v>plays</v>
      </c>
      <c r="S3740" s="11">
        <f t="shared" si="351"/>
        <v>41813.938715277778</v>
      </c>
      <c r="T3740" s="11">
        <f t="shared" si="352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20</v>
      </c>
      <c r="P3741" s="7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11">
        <f t="shared" si="351"/>
        <v>42548.449861111112</v>
      </c>
      <c r="T3741" s="11">
        <f t="shared" si="352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18</v>
      </c>
      <c r="P3742" s="7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11">
        <f t="shared" si="351"/>
        <v>41833.089756944442</v>
      </c>
      <c r="T3742" s="11">
        <f t="shared" si="352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7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11">
        <f t="shared" si="351"/>
        <v>42325.920717592591</v>
      </c>
      <c r="T3743" s="11">
        <f t="shared" si="352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2</v>
      </c>
      <c r="P3744" s="7">
        <f t="shared" si="348"/>
        <v>25</v>
      </c>
      <c r="Q3744" t="str">
        <f t="shared" si="349"/>
        <v>theater</v>
      </c>
      <c r="R3744" t="str">
        <f t="shared" si="350"/>
        <v>plays</v>
      </c>
      <c r="S3744" s="11">
        <f t="shared" si="351"/>
        <v>41858.214629629627</v>
      </c>
      <c r="T3744" s="11">
        <f t="shared" si="352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7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11">
        <f t="shared" si="351"/>
        <v>41793.710231481484</v>
      </c>
      <c r="T3745" s="11">
        <f t="shared" si="352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7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11">
        <f t="shared" si="351"/>
        <v>41793.814259259263</v>
      </c>
      <c r="T3746" s="11">
        <f t="shared" si="352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10</v>
      </c>
      <c r="P3747" s="7">
        <f t="shared" si="348"/>
        <v>10</v>
      </c>
      <c r="Q3747" t="str">
        <f t="shared" si="349"/>
        <v>theater</v>
      </c>
      <c r="R3747" t="str">
        <f t="shared" si="350"/>
        <v>plays</v>
      </c>
      <c r="S3747" s="11">
        <f t="shared" si="351"/>
        <v>41831.697939814818</v>
      </c>
      <c r="T3747" s="11">
        <f t="shared" si="352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</v>
      </c>
      <c r="P3748" s="7">
        <f t="shared" si="348"/>
        <v>202</v>
      </c>
      <c r="Q3748" t="str">
        <f t="shared" si="349"/>
        <v>theater</v>
      </c>
      <c r="R3748" t="str">
        <f t="shared" si="350"/>
        <v>plays</v>
      </c>
      <c r="S3748" s="11">
        <f t="shared" si="351"/>
        <v>42621.389340277776</v>
      </c>
      <c r="T3748" s="11">
        <f t="shared" si="352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1</v>
      </c>
      <c r="P3749" s="7">
        <f t="shared" si="348"/>
        <v>25</v>
      </c>
      <c r="Q3749" t="str">
        <f t="shared" si="349"/>
        <v>theater</v>
      </c>
      <c r="R3749" t="str">
        <f t="shared" si="350"/>
        <v>plays</v>
      </c>
      <c r="S3749" s="11">
        <f t="shared" si="351"/>
        <v>42164.299722222218</v>
      </c>
      <c r="T3749" s="11">
        <f t="shared" si="352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104</v>
      </c>
      <c r="P3750" s="7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11">
        <f t="shared" si="351"/>
        <v>42395.706435185188</v>
      </c>
      <c r="T3750" s="11">
        <f t="shared" si="352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105</v>
      </c>
      <c r="P3751" s="7">
        <f t="shared" si="348"/>
        <v>75</v>
      </c>
      <c r="Q3751" t="str">
        <f t="shared" si="349"/>
        <v>theater</v>
      </c>
      <c r="R3751" t="str">
        <f t="shared" si="350"/>
        <v>musical</v>
      </c>
      <c r="S3751" s="11">
        <f t="shared" si="351"/>
        <v>42458.127175925925</v>
      </c>
      <c r="T3751" s="11">
        <f t="shared" si="352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100</v>
      </c>
      <c r="P3752" s="7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11">
        <f t="shared" si="351"/>
        <v>42016.981574074074</v>
      </c>
      <c r="T3752" s="11">
        <f t="shared" si="352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133</v>
      </c>
      <c r="P3753" s="7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11">
        <f t="shared" si="351"/>
        <v>42403.035567129627</v>
      </c>
      <c r="T3753" s="11">
        <f t="shared" si="352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113</v>
      </c>
      <c r="P3754" s="7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11">
        <f t="shared" si="351"/>
        <v>42619.802488425921</v>
      </c>
      <c r="T3754" s="11">
        <f t="shared" si="352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103</v>
      </c>
      <c r="P3755" s="7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11">
        <f t="shared" si="351"/>
        <v>42128.824074074073</v>
      </c>
      <c r="T3755" s="11">
        <f t="shared" si="352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120</v>
      </c>
      <c r="P3756" s="7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11">
        <f t="shared" si="351"/>
        <v>41808.881215277775</v>
      </c>
      <c r="T3756" s="11">
        <f t="shared" si="352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130</v>
      </c>
      <c r="P3757" s="7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11">
        <f t="shared" si="351"/>
        <v>42445.866979166662</v>
      </c>
      <c r="T3757" s="11">
        <f t="shared" si="352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101</v>
      </c>
      <c r="P3758" s="7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11">
        <f t="shared" si="351"/>
        <v>41771.814791666664</v>
      </c>
      <c r="T3758" s="11">
        <f t="shared" si="352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109</v>
      </c>
      <c r="P3759" s="7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11">
        <f t="shared" si="351"/>
        <v>41954.850868055553</v>
      </c>
      <c r="T3759" s="11">
        <f t="shared" si="352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102</v>
      </c>
      <c r="P3760" s="7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11">
        <f t="shared" si="351"/>
        <v>41747.471504629626</v>
      </c>
      <c r="T3760" s="11">
        <f t="shared" si="352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110</v>
      </c>
      <c r="P3761" s="7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11">
        <f t="shared" si="351"/>
        <v>42182.108252314814</v>
      </c>
      <c r="T3761" s="11">
        <f t="shared" si="352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101</v>
      </c>
      <c r="P3762" s="7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11">
        <f t="shared" si="351"/>
        <v>41739.525300925925</v>
      </c>
      <c r="T3762" s="11">
        <f t="shared" si="352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100</v>
      </c>
      <c r="P3763" s="7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11">
        <f t="shared" si="351"/>
        <v>42173.466863425929</v>
      </c>
      <c r="T3763" s="11">
        <f t="shared" si="352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106</v>
      </c>
      <c r="P3764" s="7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11">
        <f t="shared" si="351"/>
        <v>42193.813530092593</v>
      </c>
      <c r="T3764" s="11">
        <f t="shared" si="352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100</v>
      </c>
      <c r="P3765" s="7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11">
        <f t="shared" si="351"/>
        <v>42065.750300925924</v>
      </c>
      <c r="T3765" s="11">
        <f t="shared" si="352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100</v>
      </c>
      <c r="P3766" s="7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11">
        <f t="shared" si="351"/>
        <v>42499.842962962968</v>
      </c>
      <c r="T3766" s="11">
        <f t="shared" si="352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113</v>
      </c>
      <c r="P3767" s="7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11">
        <f t="shared" si="351"/>
        <v>41820.776412037041</v>
      </c>
      <c r="T3767" s="11">
        <f t="shared" si="352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103</v>
      </c>
      <c r="P3768" s="7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11">
        <f t="shared" si="351"/>
        <v>41788.167187500003</v>
      </c>
      <c r="T3768" s="11">
        <f t="shared" si="352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117</v>
      </c>
      <c r="P3769" s="7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11">
        <f t="shared" si="351"/>
        <v>42050.019641203704</v>
      </c>
      <c r="T3769" s="11">
        <f t="shared" si="352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108</v>
      </c>
      <c r="P3770" s="7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11">
        <f t="shared" si="351"/>
        <v>41772.727893518517</v>
      </c>
      <c r="T3770" s="11">
        <f t="shared" si="352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100</v>
      </c>
      <c r="P3771" s="7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11">
        <f t="shared" si="351"/>
        <v>42445.598136574074</v>
      </c>
      <c r="T3771" s="11">
        <f t="shared" si="352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100</v>
      </c>
      <c r="P3772" s="7">
        <f t="shared" si="348"/>
        <v>100</v>
      </c>
      <c r="Q3772" t="str">
        <f t="shared" si="349"/>
        <v>theater</v>
      </c>
      <c r="R3772" t="str">
        <f t="shared" si="350"/>
        <v>musical</v>
      </c>
      <c r="S3772" s="11">
        <f t="shared" si="351"/>
        <v>42138.930671296301</v>
      </c>
      <c r="T3772" s="11">
        <f t="shared" si="352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146</v>
      </c>
      <c r="P3773" s="7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11">
        <f t="shared" si="351"/>
        <v>42493.857083333336</v>
      </c>
      <c r="T3773" s="11">
        <f t="shared" si="352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110</v>
      </c>
      <c r="P3774" s="7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11">
        <f t="shared" si="351"/>
        <v>42682.616967592592</v>
      </c>
      <c r="T3774" s="11">
        <f t="shared" si="352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108</v>
      </c>
      <c r="P3775" s="7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11">
        <f t="shared" si="351"/>
        <v>42656.005173611105</v>
      </c>
      <c r="T3775" s="11">
        <f t="shared" si="352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100</v>
      </c>
      <c r="P3776" s="7">
        <f t="shared" si="348"/>
        <v>100</v>
      </c>
      <c r="Q3776" t="str">
        <f t="shared" si="349"/>
        <v>theater</v>
      </c>
      <c r="R3776" t="str">
        <f t="shared" si="350"/>
        <v>musical</v>
      </c>
      <c r="S3776" s="11">
        <f t="shared" si="351"/>
        <v>42087.792303240742</v>
      </c>
      <c r="T3776" s="11">
        <f t="shared" si="352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100</v>
      </c>
      <c r="P3777" s="7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11">
        <f t="shared" si="351"/>
        <v>42075.942627314813</v>
      </c>
      <c r="T3777" s="11">
        <f t="shared" si="352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107</v>
      </c>
      <c r="P3778" s="7">
        <f t="shared" ref="P3778:P3841" si="354">($E3778/$L3778)</f>
        <v>90.819148936170208</v>
      </c>
      <c r="Q3778" t="str">
        <f t="shared" ref="Q3778:Q3841" si="355">(LEFT($N3778,SEARCH("/",$N3778,1)-1))</f>
        <v>theater</v>
      </c>
      <c r="R3778" t="str">
        <f t="shared" ref="R3778:R3841" si="356">RIGHT($N3778,LEN($N3778)-SEARCH("/",$N3778))</f>
        <v>musical</v>
      </c>
      <c r="S3778" s="11">
        <f t="shared" ref="S3778:S3841" si="357">((($J3778/60)/60)/24)+DATE(1970,1,1)</f>
        <v>41814.367800925924</v>
      </c>
      <c r="T3778" s="11">
        <f t="shared" ref="T3778:T3841" si="358">((($I3778/60)/60)/24)+DATE(1970,1,1)</f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9">ROUND(((E3779/D3779)*100),0)</f>
        <v>143</v>
      </c>
      <c r="P3779" s="7">
        <f t="shared" si="354"/>
        <v>48.542372881355931</v>
      </c>
      <c r="Q3779" t="str">
        <f t="shared" si="355"/>
        <v>theater</v>
      </c>
      <c r="R3779" t="str">
        <f t="shared" si="356"/>
        <v>musical</v>
      </c>
      <c r="S3779" s="11">
        <f t="shared" si="357"/>
        <v>41887.111354166671</v>
      </c>
      <c r="T3779" s="11">
        <f t="shared" si="358"/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9"/>
        <v>105</v>
      </c>
      <c r="P3780" s="7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11">
        <f t="shared" si="357"/>
        <v>41989.819212962961</v>
      </c>
      <c r="T3780" s="11">
        <f t="shared" si="358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104</v>
      </c>
      <c r="P3781" s="7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11">
        <f t="shared" si="357"/>
        <v>42425.735416666663</v>
      </c>
      <c r="T3781" s="11">
        <f t="shared" si="358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120</v>
      </c>
      <c r="P3782" s="7">
        <f t="shared" si="354"/>
        <v>100</v>
      </c>
      <c r="Q3782" t="str">
        <f t="shared" si="355"/>
        <v>theater</v>
      </c>
      <c r="R3782" t="str">
        <f t="shared" si="356"/>
        <v>musical</v>
      </c>
      <c r="S3782" s="11">
        <f t="shared" si="357"/>
        <v>42166.219733796301</v>
      </c>
      <c r="T3782" s="11">
        <f t="shared" si="358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110</v>
      </c>
      <c r="P3783" s="7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11">
        <f t="shared" si="357"/>
        <v>41865.882928240739</v>
      </c>
      <c r="T3783" s="11">
        <f t="shared" si="358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102</v>
      </c>
      <c r="P3784" s="7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11">
        <f t="shared" si="357"/>
        <v>42546.862233796302</v>
      </c>
      <c r="T3784" s="11">
        <f t="shared" si="358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129</v>
      </c>
      <c r="P3785" s="7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11">
        <f t="shared" si="357"/>
        <v>42420.140277777777</v>
      </c>
      <c r="T3785" s="11">
        <f t="shared" si="358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115</v>
      </c>
      <c r="P3786" s="7">
        <f t="shared" si="354"/>
        <v>115</v>
      </c>
      <c r="Q3786" t="str">
        <f t="shared" si="355"/>
        <v>theater</v>
      </c>
      <c r="R3786" t="str">
        <f t="shared" si="356"/>
        <v>musical</v>
      </c>
      <c r="S3786" s="11">
        <f t="shared" si="357"/>
        <v>42531.980694444443</v>
      </c>
      <c r="T3786" s="11">
        <f t="shared" si="358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151</v>
      </c>
      <c r="P3787" s="7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11">
        <f t="shared" si="357"/>
        <v>42548.63853009259</v>
      </c>
      <c r="T3787" s="11">
        <f t="shared" si="358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111</v>
      </c>
      <c r="P3788" s="7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11">
        <f t="shared" si="357"/>
        <v>42487.037905092591</v>
      </c>
      <c r="T3788" s="11">
        <f t="shared" si="358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100</v>
      </c>
      <c r="P3789" s="7">
        <f t="shared" si="354"/>
        <v>35.1</v>
      </c>
      <c r="Q3789" t="str">
        <f t="shared" si="355"/>
        <v>theater</v>
      </c>
      <c r="R3789" t="str">
        <f t="shared" si="356"/>
        <v>musical</v>
      </c>
      <c r="S3789" s="11">
        <f t="shared" si="357"/>
        <v>42167.534791666665</v>
      </c>
      <c r="T3789" s="11">
        <f t="shared" si="358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1</v>
      </c>
      <c r="P3790" s="7">
        <f t="shared" si="354"/>
        <v>500</v>
      </c>
      <c r="Q3790" t="str">
        <f t="shared" si="355"/>
        <v>theater</v>
      </c>
      <c r="R3790" t="str">
        <f t="shared" si="356"/>
        <v>musical</v>
      </c>
      <c r="S3790" s="11">
        <f t="shared" si="357"/>
        <v>42333.695821759262</v>
      </c>
      <c r="T3790" s="11">
        <f t="shared" si="358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</v>
      </c>
      <c r="P3791" s="7">
        <f t="shared" si="354"/>
        <v>29</v>
      </c>
      <c r="Q3791" t="str">
        <f t="shared" si="355"/>
        <v>theater</v>
      </c>
      <c r="R3791" t="str">
        <f t="shared" si="356"/>
        <v>musical</v>
      </c>
      <c r="S3791" s="11">
        <f t="shared" si="357"/>
        <v>42138.798819444448</v>
      </c>
      <c r="T3791" s="11">
        <f t="shared" si="358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7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11">
        <f t="shared" si="357"/>
        <v>42666.666932870372</v>
      </c>
      <c r="T3792" s="11">
        <f t="shared" si="358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7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11">
        <f t="shared" si="357"/>
        <v>41766.692037037035</v>
      </c>
      <c r="T3793" s="11">
        <f t="shared" si="358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0</v>
      </c>
      <c r="P3794" s="7">
        <f t="shared" si="354"/>
        <v>17.5</v>
      </c>
      <c r="Q3794" t="str">
        <f t="shared" si="355"/>
        <v>theater</v>
      </c>
      <c r="R3794" t="str">
        <f t="shared" si="356"/>
        <v>musical</v>
      </c>
      <c r="S3794" s="11">
        <f t="shared" si="357"/>
        <v>42170.447013888886</v>
      </c>
      <c r="T3794" s="11">
        <f t="shared" si="358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60</v>
      </c>
      <c r="P3795" s="7">
        <f t="shared" si="354"/>
        <v>174</v>
      </c>
      <c r="Q3795" t="str">
        <f t="shared" si="355"/>
        <v>theater</v>
      </c>
      <c r="R3795" t="str">
        <f t="shared" si="356"/>
        <v>musical</v>
      </c>
      <c r="S3795" s="11">
        <f t="shared" si="357"/>
        <v>41968.938993055555</v>
      </c>
      <c r="T3795" s="11">
        <f t="shared" si="358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1</v>
      </c>
      <c r="P3796" s="7">
        <f t="shared" si="354"/>
        <v>50</v>
      </c>
      <c r="Q3796" t="str">
        <f t="shared" si="355"/>
        <v>theater</v>
      </c>
      <c r="R3796" t="str">
        <f t="shared" si="356"/>
        <v>musical</v>
      </c>
      <c r="S3796" s="11">
        <f t="shared" si="357"/>
        <v>42132.58048611111</v>
      </c>
      <c r="T3796" s="11">
        <f t="shared" si="358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2</v>
      </c>
      <c r="P3797" s="7">
        <f t="shared" si="354"/>
        <v>5</v>
      </c>
      <c r="Q3797" t="str">
        <f t="shared" si="355"/>
        <v>theater</v>
      </c>
      <c r="R3797" t="str">
        <f t="shared" si="356"/>
        <v>musical</v>
      </c>
      <c r="S3797" s="11">
        <f t="shared" si="357"/>
        <v>42201.436226851853</v>
      </c>
      <c r="T3797" s="11">
        <f t="shared" si="358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0</v>
      </c>
      <c r="P3798" s="7">
        <f t="shared" si="354"/>
        <v>1</v>
      </c>
      <c r="Q3798" t="str">
        <f t="shared" si="355"/>
        <v>theater</v>
      </c>
      <c r="R3798" t="str">
        <f t="shared" si="356"/>
        <v>musical</v>
      </c>
      <c r="S3798" s="11">
        <f t="shared" si="357"/>
        <v>42689.029583333337</v>
      </c>
      <c r="T3798" s="11">
        <f t="shared" si="358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90</v>
      </c>
      <c r="P3799" s="7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11">
        <f t="shared" si="357"/>
        <v>42084.881539351853</v>
      </c>
      <c r="T3799" s="11">
        <f t="shared" si="358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</v>
      </c>
      <c r="P3800" s="7">
        <f t="shared" si="354"/>
        <v>205</v>
      </c>
      <c r="Q3800" t="str">
        <f t="shared" si="355"/>
        <v>theater</v>
      </c>
      <c r="R3800" t="str">
        <f t="shared" si="356"/>
        <v>musical</v>
      </c>
      <c r="S3800" s="11">
        <f t="shared" si="357"/>
        <v>41831.722777777781</v>
      </c>
      <c r="T3800" s="11">
        <f t="shared" si="358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</v>
      </c>
      <c r="P3801" s="7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11">
        <f t="shared" si="357"/>
        <v>42410.93105324074</v>
      </c>
      <c r="T3801" s="11">
        <f t="shared" si="358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</v>
      </c>
      <c r="P3802" s="7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11">
        <f t="shared" si="357"/>
        <v>41982.737071759257</v>
      </c>
      <c r="T3802" s="11">
        <f t="shared" si="358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9</v>
      </c>
      <c r="P3803" s="7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11">
        <f t="shared" si="357"/>
        <v>41975.676111111112</v>
      </c>
      <c r="T3803" s="11">
        <f t="shared" si="358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7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11">
        <f t="shared" si="357"/>
        <v>42269.126226851848</v>
      </c>
      <c r="T3804" s="11">
        <f t="shared" si="358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20</v>
      </c>
      <c r="P3805" s="7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11">
        <f t="shared" si="357"/>
        <v>42403.971851851849</v>
      </c>
      <c r="T3805" s="11">
        <f t="shared" si="358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7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11">
        <f t="shared" si="357"/>
        <v>42527.00953703704</v>
      </c>
      <c r="T3806" s="11">
        <f t="shared" si="358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0</v>
      </c>
      <c r="P3807" s="7">
        <f t="shared" si="354"/>
        <v>1.5</v>
      </c>
      <c r="Q3807" t="str">
        <f t="shared" si="355"/>
        <v>theater</v>
      </c>
      <c r="R3807" t="str">
        <f t="shared" si="356"/>
        <v>musical</v>
      </c>
      <c r="S3807" s="11">
        <f t="shared" si="357"/>
        <v>41849.887037037035</v>
      </c>
      <c r="T3807" s="11">
        <f t="shared" si="358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0</v>
      </c>
      <c r="P3808" s="7">
        <f t="shared" si="354"/>
        <v>5</v>
      </c>
      <c r="Q3808" t="str">
        <f t="shared" si="355"/>
        <v>theater</v>
      </c>
      <c r="R3808" t="str">
        <f t="shared" si="356"/>
        <v>musical</v>
      </c>
      <c r="S3808" s="11">
        <f t="shared" si="357"/>
        <v>41799.259039351848</v>
      </c>
      <c r="T3808" s="11">
        <f t="shared" si="358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30</v>
      </c>
      <c r="P3809" s="7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11">
        <f t="shared" si="357"/>
        <v>42090.909016203703</v>
      </c>
      <c r="T3809" s="11">
        <f t="shared" si="358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100</v>
      </c>
      <c r="P3810" s="7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11">
        <f t="shared" si="357"/>
        <v>42059.453923611116</v>
      </c>
      <c r="T3810" s="11">
        <f t="shared" si="358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101</v>
      </c>
      <c r="P3811" s="7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11">
        <f t="shared" si="357"/>
        <v>41800.526701388888</v>
      </c>
      <c r="T3811" s="11">
        <f t="shared" si="358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122</v>
      </c>
      <c r="P3812" s="7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11">
        <f t="shared" si="357"/>
        <v>42054.849050925928</v>
      </c>
      <c r="T3812" s="11">
        <f t="shared" si="358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330</v>
      </c>
      <c r="P3813" s="7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11">
        <f t="shared" si="357"/>
        <v>42487.62700231481</v>
      </c>
      <c r="T3813" s="11">
        <f t="shared" si="358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110</v>
      </c>
      <c r="P3814" s="7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11">
        <f t="shared" si="357"/>
        <v>42109.751250000001</v>
      </c>
      <c r="T3814" s="11">
        <f t="shared" si="358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101</v>
      </c>
      <c r="P3815" s="7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11">
        <f t="shared" si="357"/>
        <v>42497.275706018518</v>
      </c>
      <c r="T3815" s="11">
        <f t="shared" si="358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140</v>
      </c>
      <c r="P3816" s="7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11">
        <f t="shared" si="357"/>
        <v>42058.904074074075</v>
      </c>
      <c r="T3816" s="11">
        <f t="shared" si="358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100</v>
      </c>
      <c r="P3817" s="7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11">
        <f t="shared" si="357"/>
        <v>42207.259918981479</v>
      </c>
      <c r="T3817" s="11">
        <f t="shared" si="358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119</v>
      </c>
      <c r="P3818" s="7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11">
        <f t="shared" si="357"/>
        <v>41807.690081018518</v>
      </c>
      <c r="T3818" s="11">
        <f t="shared" si="358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107</v>
      </c>
      <c r="P3819" s="7">
        <f t="shared" si="354"/>
        <v>107.25</v>
      </c>
      <c r="Q3819" t="str">
        <f t="shared" si="355"/>
        <v>theater</v>
      </c>
      <c r="R3819" t="str">
        <f t="shared" si="356"/>
        <v>plays</v>
      </c>
      <c r="S3819" s="11">
        <f t="shared" si="357"/>
        <v>42284.69694444444</v>
      </c>
      <c r="T3819" s="11">
        <f t="shared" si="358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228</v>
      </c>
      <c r="P3820" s="7">
        <f t="shared" si="354"/>
        <v>57</v>
      </c>
      <c r="Q3820" t="str">
        <f t="shared" si="355"/>
        <v>theater</v>
      </c>
      <c r="R3820" t="str">
        <f t="shared" si="356"/>
        <v>plays</v>
      </c>
      <c r="S3820" s="11">
        <f t="shared" si="357"/>
        <v>42045.84238425926</v>
      </c>
      <c r="T3820" s="11">
        <f t="shared" si="358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106</v>
      </c>
      <c r="P3821" s="7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11">
        <f t="shared" si="357"/>
        <v>42184.209537037037</v>
      </c>
      <c r="T3821" s="11">
        <f t="shared" si="358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143</v>
      </c>
      <c r="P3822" s="7">
        <f t="shared" si="354"/>
        <v>21.5</v>
      </c>
      <c r="Q3822" t="str">
        <f t="shared" si="355"/>
        <v>theater</v>
      </c>
      <c r="R3822" t="str">
        <f t="shared" si="356"/>
        <v>plays</v>
      </c>
      <c r="S3822" s="11">
        <f t="shared" si="357"/>
        <v>42160.651817129634</v>
      </c>
      <c r="T3822" s="11">
        <f t="shared" si="358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105</v>
      </c>
      <c r="P3823" s="7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11">
        <f t="shared" si="357"/>
        <v>42341.180636574078</v>
      </c>
      <c r="T3823" s="11">
        <f t="shared" si="358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110</v>
      </c>
      <c r="P3824" s="7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11">
        <f t="shared" si="357"/>
        <v>42329.838159722218</v>
      </c>
      <c r="T3824" s="11">
        <f t="shared" si="358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106</v>
      </c>
      <c r="P3825" s="7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11">
        <f t="shared" si="357"/>
        <v>42170.910231481481</v>
      </c>
      <c r="T3825" s="11">
        <f t="shared" si="358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108</v>
      </c>
      <c r="P3826" s="7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11">
        <f t="shared" si="357"/>
        <v>42571.626192129625</v>
      </c>
      <c r="T3826" s="11">
        <f t="shared" si="358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105</v>
      </c>
      <c r="P3827" s="7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11">
        <f t="shared" si="357"/>
        <v>42151.069606481484</v>
      </c>
      <c r="T3827" s="11">
        <f t="shared" si="358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119</v>
      </c>
      <c r="P3828" s="7">
        <f t="shared" si="354"/>
        <v>27.5</v>
      </c>
      <c r="Q3828" t="str">
        <f t="shared" si="355"/>
        <v>theater</v>
      </c>
      <c r="R3828" t="str">
        <f t="shared" si="356"/>
        <v>plays</v>
      </c>
      <c r="S3828" s="11">
        <f t="shared" si="357"/>
        <v>42101.423541666663</v>
      </c>
      <c r="T3828" s="11">
        <f t="shared" si="358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153</v>
      </c>
      <c r="P3829" s="7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11">
        <f t="shared" si="357"/>
        <v>42034.928252314814</v>
      </c>
      <c r="T3829" s="11">
        <f t="shared" si="358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100</v>
      </c>
      <c r="P3830" s="7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11">
        <f t="shared" si="357"/>
        <v>41944.527627314819</v>
      </c>
      <c r="T3830" s="11">
        <f t="shared" si="358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100</v>
      </c>
      <c r="P3831" s="7">
        <f t="shared" si="354"/>
        <v>62.625</v>
      </c>
      <c r="Q3831" t="str">
        <f t="shared" si="355"/>
        <v>theater</v>
      </c>
      <c r="R3831" t="str">
        <f t="shared" si="356"/>
        <v>plays</v>
      </c>
      <c r="S3831" s="11">
        <f t="shared" si="357"/>
        <v>42593.865405092598</v>
      </c>
      <c r="T3831" s="11">
        <f t="shared" si="358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225</v>
      </c>
      <c r="P3832" s="7">
        <f t="shared" si="354"/>
        <v>75</v>
      </c>
      <c r="Q3832" t="str">
        <f t="shared" si="355"/>
        <v>theater</v>
      </c>
      <c r="R3832" t="str">
        <f t="shared" si="356"/>
        <v>plays</v>
      </c>
      <c r="S3832" s="11">
        <f t="shared" si="357"/>
        <v>42503.740868055553</v>
      </c>
      <c r="T3832" s="11">
        <f t="shared" si="358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106</v>
      </c>
      <c r="P3833" s="7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11">
        <f t="shared" si="357"/>
        <v>41927.848900462966</v>
      </c>
      <c r="T3833" s="11">
        <f t="shared" si="358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105</v>
      </c>
      <c r="P3834" s="7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11">
        <f t="shared" si="357"/>
        <v>42375.114988425921</v>
      </c>
      <c r="T3834" s="11">
        <f t="shared" si="358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117</v>
      </c>
      <c r="P3835" s="7">
        <f t="shared" si="354"/>
        <v>70</v>
      </c>
      <c r="Q3835" t="str">
        <f t="shared" si="355"/>
        <v>theater</v>
      </c>
      <c r="R3835" t="str">
        <f t="shared" si="356"/>
        <v>plays</v>
      </c>
      <c r="S3835" s="11">
        <f t="shared" si="357"/>
        <v>41963.872361111105</v>
      </c>
      <c r="T3835" s="11">
        <f t="shared" si="358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109</v>
      </c>
      <c r="P3836" s="7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11">
        <f t="shared" si="357"/>
        <v>42143.445219907408</v>
      </c>
      <c r="T3836" s="11">
        <f t="shared" si="358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160</v>
      </c>
      <c r="P3837" s="7">
        <f t="shared" si="354"/>
        <v>40</v>
      </c>
      <c r="Q3837" t="str">
        <f t="shared" si="355"/>
        <v>theater</v>
      </c>
      <c r="R3837" t="str">
        <f t="shared" si="356"/>
        <v>plays</v>
      </c>
      <c r="S3837" s="11">
        <f t="shared" si="357"/>
        <v>42460.94222222222</v>
      </c>
      <c r="T3837" s="11">
        <f t="shared" si="358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113</v>
      </c>
      <c r="P3838" s="7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11">
        <f t="shared" si="357"/>
        <v>42553.926527777774</v>
      </c>
      <c r="T3838" s="11">
        <f t="shared" si="358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102</v>
      </c>
      <c r="P3839" s="7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11">
        <f t="shared" si="357"/>
        <v>42152.765717592592</v>
      </c>
      <c r="T3839" s="11">
        <f t="shared" si="358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101</v>
      </c>
      <c r="P3840" s="7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11">
        <f t="shared" si="357"/>
        <v>42116.710752314815</v>
      </c>
      <c r="T3840" s="11">
        <f t="shared" si="358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101</v>
      </c>
      <c r="P3841" s="7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11">
        <f t="shared" si="357"/>
        <v>42155.142638888887</v>
      </c>
      <c r="T3841" s="11">
        <f t="shared" si="358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6500</v>
      </c>
      <c r="P3842" s="7">
        <f t="shared" ref="P3842:P3905" si="360">($E3842/$L3842)</f>
        <v>21.666666666666668</v>
      </c>
      <c r="Q3842" t="str">
        <f t="shared" ref="Q3842:Q3905" si="361">(LEFT($N3842,SEARCH("/",$N3842,1)-1))</f>
        <v>theater</v>
      </c>
      <c r="R3842" t="str">
        <f t="shared" ref="R3842:R3905" si="362">RIGHT($N3842,LEN($N3842)-SEARCH("/",$N3842))</f>
        <v>plays</v>
      </c>
      <c r="S3842" s="11">
        <f t="shared" ref="S3842:S3905" si="363">((($J3842/60)/60)/24)+DATE(1970,1,1)</f>
        <v>42432.701724537037</v>
      </c>
      <c r="T3842" s="11">
        <f t="shared" ref="T3842:T3905" si="364">((($I3842/60)/60)/24)+DATE(1970,1,1)</f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5">ROUND(((E3843/D3843)*100),0)</f>
        <v>9</v>
      </c>
      <c r="P3843" s="7">
        <f t="shared" si="360"/>
        <v>25.647058823529413</v>
      </c>
      <c r="Q3843" t="str">
        <f t="shared" si="361"/>
        <v>theater</v>
      </c>
      <c r="R3843" t="str">
        <f t="shared" si="362"/>
        <v>plays</v>
      </c>
      <c r="S3843" s="11">
        <f t="shared" si="363"/>
        <v>41780.785729166666</v>
      </c>
      <c r="T3843" s="11">
        <f t="shared" si="364"/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5"/>
        <v>22</v>
      </c>
      <c r="P3844" s="7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11">
        <f t="shared" si="363"/>
        <v>41740.493657407409</v>
      </c>
      <c r="T3844" s="11">
        <f t="shared" si="364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21</v>
      </c>
      <c r="P3845" s="7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11">
        <f t="shared" si="363"/>
        <v>41766.072500000002</v>
      </c>
      <c r="T3845" s="11">
        <f t="shared" si="364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41</v>
      </c>
      <c r="P3846" s="7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11">
        <f t="shared" si="363"/>
        <v>41766.617291666669</v>
      </c>
      <c r="T3846" s="11">
        <f t="shared" si="364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</v>
      </c>
      <c r="P3847" s="7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11">
        <f t="shared" si="363"/>
        <v>42248.627013888887</v>
      </c>
      <c r="T3847" s="11">
        <f t="shared" si="364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3</v>
      </c>
      <c r="P3848" s="7">
        <f t="shared" si="360"/>
        <v>23.625</v>
      </c>
      <c r="Q3848" t="str">
        <f t="shared" si="361"/>
        <v>theater</v>
      </c>
      <c r="R3848" t="str">
        <f t="shared" si="362"/>
        <v>plays</v>
      </c>
      <c r="S3848" s="11">
        <f t="shared" si="363"/>
        <v>41885.221550925926</v>
      </c>
      <c r="T3848" s="11">
        <f t="shared" si="364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16</v>
      </c>
      <c r="P3849" s="7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11">
        <f t="shared" si="363"/>
        <v>42159.224432870367</v>
      </c>
      <c r="T3849" s="11">
        <f t="shared" si="364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16</v>
      </c>
      <c r="P3850" s="7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11">
        <f t="shared" si="363"/>
        <v>42265.817002314812</v>
      </c>
      <c r="T3850" s="11">
        <f t="shared" si="364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</v>
      </c>
      <c r="P3851" s="7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11">
        <f t="shared" si="363"/>
        <v>42136.767175925925</v>
      </c>
      <c r="T3851" s="11">
        <f t="shared" si="364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4</v>
      </c>
      <c r="P3852" s="7">
        <f t="shared" si="360"/>
        <v>9.5</v>
      </c>
      <c r="Q3852" t="str">
        <f t="shared" si="361"/>
        <v>theater</v>
      </c>
      <c r="R3852" t="str">
        <f t="shared" si="362"/>
        <v>plays</v>
      </c>
      <c r="S3852" s="11">
        <f t="shared" si="363"/>
        <v>41975.124340277776</v>
      </c>
      <c r="T3852" s="11">
        <f t="shared" si="364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34</v>
      </c>
      <c r="P3853" s="7">
        <f t="shared" si="360"/>
        <v>35.5</v>
      </c>
      <c r="Q3853" t="str">
        <f t="shared" si="361"/>
        <v>theater</v>
      </c>
      <c r="R3853" t="str">
        <f t="shared" si="362"/>
        <v>plays</v>
      </c>
      <c r="S3853" s="11">
        <f t="shared" si="363"/>
        <v>42172.439571759256</v>
      </c>
      <c r="T3853" s="11">
        <f t="shared" si="364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0</v>
      </c>
      <c r="P3854" s="7">
        <f t="shared" si="360"/>
        <v>10</v>
      </c>
      <c r="Q3854" t="str">
        <f t="shared" si="361"/>
        <v>theater</v>
      </c>
      <c r="R3854" t="str">
        <f t="shared" si="362"/>
        <v>plays</v>
      </c>
      <c r="S3854" s="11">
        <f t="shared" si="363"/>
        <v>42065.190694444449</v>
      </c>
      <c r="T3854" s="11">
        <f t="shared" si="364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0</v>
      </c>
      <c r="P3855" s="7">
        <f t="shared" si="360"/>
        <v>13</v>
      </c>
      <c r="Q3855" t="str">
        <f t="shared" si="361"/>
        <v>theater</v>
      </c>
      <c r="R3855" t="str">
        <f t="shared" si="362"/>
        <v>plays</v>
      </c>
      <c r="S3855" s="11">
        <f t="shared" si="363"/>
        <v>41848.84002314815</v>
      </c>
      <c r="T3855" s="11">
        <f t="shared" si="364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16</v>
      </c>
      <c r="P3856" s="7">
        <f t="shared" si="360"/>
        <v>89.4</v>
      </c>
      <c r="Q3856" t="str">
        <f t="shared" si="361"/>
        <v>theater</v>
      </c>
      <c r="R3856" t="str">
        <f t="shared" si="362"/>
        <v>plays</v>
      </c>
      <c r="S3856" s="11">
        <f t="shared" si="363"/>
        <v>42103.884930555556</v>
      </c>
      <c r="T3856" s="11">
        <f t="shared" si="364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3</v>
      </c>
      <c r="P3857" s="7">
        <f t="shared" si="360"/>
        <v>25</v>
      </c>
      <c r="Q3857" t="str">
        <f t="shared" si="361"/>
        <v>theater</v>
      </c>
      <c r="R3857" t="str">
        <f t="shared" si="362"/>
        <v>plays</v>
      </c>
      <c r="S3857" s="11">
        <f t="shared" si="363"/>
        <v>42059.970729166671</v>
      </c>
      <c r="T3857" s="11">
        <f t="shared" si="364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0</v>
      </c>
      <c r="P3858" s="7">
        <f t="shared" si="360"/>
        <v>1</v>
      </c>
      <c r="Q3858" t="str">
        <f t="shared" si="361"/>
        <v>theater</v>
      </c>
      <c r="R3858" t="str">
        <f t="shared" si="362"/>
        <v>plays</v>
      </c>
      <c r="S3858" s="11">
        <f t="shared" si="363"/>
        <v>42041.743090277778</v>
      </c>
      <c r="T3858" s="11">
        <f t="shared" si="364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</v>
      </c>
      <c r="P3859" s="7">
        <f t="shared" si="360"/>
        <v>65</v>
      </c>
      <c r="Q3859" t="str">
        <f t="shared" si="361"/>
        <v>theater</v>
      </c>
      <c r="R3859" t="str">
        <f t="shared" si="362"/>
        <v>plays</v>
      </c>
      <c r="S3859" s="11">
        <f t="shared" si="363"/>
        <v>41829.73715277778</v>
      </c>
      <c r="T3859" s="11">
        <f t="shared" si="364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2</v>
      </c>
      <c r="P3860" s="7">
        <f t="shared" si="360"/>
        <v>10</v>
      </c>
      <c r="Q3860" t="str">
        <f t="shared" si="361"/>
        <v>theater</v>
      </c>
      <c r="R3860" t="str">
        <f t="shared" si="362"/>
        <v>plays</v>
      </c>
      <c r="S3860" s="11">
        <f t="shared" si="363"/>
        <v>42128.431064814817</v>
      </c>
      <c r="T3860" s="11">
        <f t="shared" si="364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0</v>
      </c>
      <c r="P3861" s="7">
        <f t="shared" si="360"/>
        <v>1</v>
      </c>
      <c r="Q3861" t="str">
        <f t="shared" si="361"/>
        <v>theater</v>
      </c>
      <c r="R3861" t="str">
        <f t="shared" si="362"/>
        <v>plays</v>
      </c>
      <c r="S3861" s="11">
        <f t="shared" si="363"/>
        <v>41789.893599537041</v>
      </c>
      <c r="T3861" s="11">
        <f t="shared" si="364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18</v>
      </c>
      <c r="P3862" s="7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11">
        <f t="shared" si="363"/>
        <v>41833.660995370366</v>
      </c>
      <c r="T3862" s="11">
        <f t="shared" si="364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5</v>
      </c>
      <c r="P3863" s="7">
        <f t="shared" si="360"/>
        <v>100</v>
      </c>
      <c r="Q3863" t="str">
        <f t="shared" si="361"/>
        <v>theater</v>
      </c>
      <c r="R3863" t="str">
        <f t="shared" si="362"/>
        <v>plays</v>
      </c>
      <c r="S3863" s="11">
        <f t="shared" si="363"/>
        <v>41914.590011574073</v>
      </c>
      <c r="T3863" s="11">
        <f t="shared" si="364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0</v>
      </c>
      <c r="P3864" s="7">
        <f t="shared" si="360"/>
        <v>1</v>
      </c>
      <c r="Q3864" t="str">
        <f t="shared" si="361"/>
        <v>theater</v>
      </c>
      <c r="R3864" t="str">
        <f t="shared" si="362"/>
        <v>plays</v>
      </c>
      <c r="S3864" s="11">
        <f t="shared" si="363"/>
        <v>42611.261064814811</v>
      </c>
      <c r="T3864" s="11">
        <f t="shared" si="364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7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11">
        <f t="shared" si="363"/>
        <v>42253.633159722223</v>
      </c>
      <c r="T3865" s="11">
        <f t="shared" si="364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</v>
      </c>
      <c r="P3866" s="7">
        <f t="shared" si="360"/>
        <v>20</v>
      </c>
      <c r="Q3866" t="str">
        <f t="shared" si="361"/>
        <v>theater</v>
      </c>
      <c r="R3866" t="str">
        <f t="shared" si="362"/>
        <v>plays</v>
      </c>
      <c r="S3866" s="11">
        <f t="shared" si="363"/>
        <v>42295.891828703709</v>
      </c>
      <c r="T3866" s="11">
        <f t="shared" si="364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27</v>
      </c>
      <c r="P3867" s="7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11">
        <f t="shared" si="363"/>
        <v>41841.651597222226</v>
      </c>
      <c r="T3867" s="11">
        <f t="shared" si="364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1</v>
      </c>
      <c r="P3868" s="7">
        <f t="shared" si="360"/>
        <v>5.5</v>
      </c>
      <c r="Q3868" t="str">
        <f t="shared" si="361"/>
        <v>theater</v>
      </c>
      <c r="R3868" t="str">
        <f t="shared" si="362"/>
        <v>plays</v>
      </c>
      <c r="S3868" s="11">
        <f t="shared" si="363"/>
        <v>42402.947002314817</v>
      </c>
      <c r="T3868" s="11">
        <f t="shared" si="364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13</v>
      </c>
      <c r="P3869" s="7">
        <f t="shared" si="360"/>
        <v>50.2</v>
      </c>
      <c r="Q3869" t="str">
        <f t="shared" si="361"/>
        <v>theater</v>
      </c>
      <c r="R3869" t="str">
        <f t="shared" si="362"/>
        <v>plays</v>
      </c>
      <c r="S3869" s="11">
        <f t="shared" si="363"/>
        <v>42509.814108796301</v>
      </c>
      <c r="T3869" s="11">
        <f t="shared" si="364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0</v>
      </c>
      <c r="P3870" s="7">
        <f t="shared" si="360"/>
        <v>10</v>
      </c>
      <c r="Q3870" t="str">
        <f t="shared" si="361"/>
        <v>theater</v>
      </c>
      <c r="R3870" t="str">
        <f t="shared" si="362"/>
        <v>musical</v>
      </c>
      <c r="S3870" s="11">
        <f t="shared" si="363"/>
        <v>41865.659780092588</v>
      </c>
      <c r="T3870" s="11">
        <f t="shared" si="364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</v>
      </c>
      <c r="P3871" s="7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11">
        <f t="shared" si="363"/>
        <v>42047.724444444444</v>
      </c>
      <c r="T3871" s="11">
        <f t="shared" si="364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15</v>
      </c>
      <c r="P3872" s="7">
        <f t="shared" si="360"/>
        <v>150</v>
      </c>
      <c r="Q3872" t="str">
        <f t="shared" si="361"/>
        <v>theater</v>
      </c>
      <c r="R3872" t="str">
        <f t="shared" si="362"/>
        <v>musical</v>
      </c>
      <c r="S3872" s="11">
        <f t="shared" si="363"/>
        <v>41793.17219907407</v>
      </c>
      <c r="T3872" s="11">
        <f t="shared" si="364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3</v>
      </c>
      <c r="P3873" s="7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11">
        <f t="shared" si="363"/>
        <v>42763.780671296292</v>
      </c>
      <c r="T3873" s="11">
        <f t="shared" si="364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7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11">
        <f t="shared" si="363"/>
        <v>42180.145787037036</v>
      </c>
      <c r="T3874" s="11">
        <f t="shared" si="364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7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11">
        <f t="shared" si="363"/>
        <v>42255.696006944447</v>
      </c>
      <c r="T3875" s="11">
        <f t="shared" si="364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7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11">
        <f t="shared" si="363"/>
        <v>42007.016458333332</v>
      </c>
      <c r="T3876" s="11">
        <f t="shared" si="364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11">
        <f t="shared" si="363"/>
        <v>42615.346817129626</v>
      </c>
      <c r="T3877" s="11">
        <f t="shared" si="364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53</v>
      </c>
      <c r="P3878" s="7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11">
        <f t="shared" si="363"/>
        <v>42372.624166666668</v>
      </c>
      <c r="T3878" s="11">
        <f t="shared" si="364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5</v>
      </c>
      <c r="P3879" s="7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11">
        <f t="shared" si="363"/>
        <v>42682.67768518519</v>
      </c>
      <c r="T3879" s="11">
        <f t="shared" si="364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0</v>
      </c>
      <c r="P3880" s="7">
        <f t="shared" si="360"/>
        <v>10</v>
      </c>
      <c r="Q3880" t="str">
        <f t="shared" si="361"/>
        <v>theater</v>
      </c>
      <c r="R3880" t="str">
        <f t="shared" si="362"/>
        <v>musical</v>
      </c>
      <c r="S3880" s="11">
        <f t="shared" si="363"/>
        <v>42154.818819444445</v>
      </c>
      <c r="T3880" s="11">
        <f t="shared" si="364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7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11">
        <f t="shared" si="363"/>
        <v>41999.861064814817</v>
      </c>
      <c r="T3881" s="11">
        <f t="shared" si="364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13</v>
      </c>
      <c r="P3882" s="7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11">
        <f t="shared" si="363"/>
        <v>41815.815046296295</v>
      </c>
      <c r="T3882" s="11">
        <f t="shared" si="364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5</v>
      </c>
      <c r="P3883" s="7">
        <f t="shared" si="360"/>
        <v>25</v>
      </c>
      <c r="Q3883" t="str">
        <f t="shared" si="361"/>
        <v>theater</v>
      </c>
      <c r="R3883" t="str">
        <f t="shared" si="362"/>
        <v>musical</v>
      </c>
      <c r="S3883" s="11">
        <f t="shared" si="363"/>
        <v>42756.018506944441</v>
      </c>
      <c r="T3883" s="11">
        <f t="shared" si="364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7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11">
        <f t="shared" si="363"/>
        <v>42373.983449074076</v>
      </c>
      <c r="T3884" s="11">
        <f t="shared" si="364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7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11">
        <f t="shared" si="363"/>
        <v>41854.602650462963</v>
      </c>
      <c r="T3885" s="11">
        <f t="shared" si="364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7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11">
        <f t="shared" si="363"/>
        <v>42065.791574074072</v>
      </c>
      <c r="T3886" s="11">
        <f t="shared" si="364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11">
        <f t="shared" si="363"/>
        <v>42469.951284722221</v>
      </c>
      <c r="T3887" s="11">
        <f t="shared" si="364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7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11">
        <f t="shared" si="363"/>
        <v>41954.228032407409</v>
      </c>
      <c r="T3888" s="11">
        <f t="shared" si="364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2</v>
      </c>
      <c r="P3889" s="7">
        <f t="shared" si="360"/>
        <v>17.5</v>
      </c>
      <c r="Q3889" t="str">
        <f t="shared" si="361"/>
        <v>theater</v>
      </c>
      <c r="R3889" t="str">
        <f t="shared" si="362"/>
        <v>musical</v>
      </c>
      <c r="S3889" s="11">
        <f t="shared" si="363"/>
        <v>42079.857974537037</v>
      </c>
      <c r="T3889" s="11">
        <f t="shared" si="364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27</v>
      </c>
      <c r="P3890" s="7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11">
        <f t="shared" si="363"/>
        <v>42762.545810185184</v>
      </c>
      <c r="T3890" s="11">
        <f t="shared" si="364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</v>
      </c>
      <c r="P3891" s="7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11">
        <f t="shared" si="363"/>
        <v>41977.004976851851</v>
      </c>
      <c r="T3891" s="11">
        <f t="shared" si="364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17</v>
      </c>
      <c r="P3892" s="7">
        <f t="shared" si="360"/>
        <v>315.5</v>
      </c>
      <c r="Q3892" t="str">
        <f t="shared" si="361"/>
        <v>theater</v>
      </c>
      <c r="R3892" t="str">
        <f t="shared" si="362"/>
        <v>plays</v>
      </c>
      <c r="S3892" s="11">
        <f t="shared" si="363"/>
        <v>42171.758611111116</v>
      </c>
      <c r="T3892" s="11">
        <f t="shared" si="364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33</v>
      </c>
      <c r="P3893" s="7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11">
        <f t="shared" si="363"/>
        <v>42056.1324537037</v>
      </c>
      <c r="T3893" s="11">
        <f t="shared" si="364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7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11">
        <f t="shared" si="363"/>
        <v>41867.652280092596</v>
      </c>
      <c r="T3894" s="11">
        <f t="shared" si="364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22</v>
      </c>
      <c r="P3895" s="7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11">
        <f t="shared" si="363"/>
        <v>41779.657870370371</v>
      </c>
      <c r="T3895" s="11">
        <f t="shared" si="364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</v>
      </c>
      <c r="P3896" s="7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11">
        <f t="shared" si="363"/>
        <v>42679.958472222221</v>
      </c>
      <c r="T3896" s="11">
        <f t="shared" si="364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5</v>
      </c>
      <c r="P3897" s="7">
        <f t="shared" si="360"/>
        <v>50</v>
      </c>
      <c r="Q3897" t="str">
        <f t="shared" si="361"/>
        <v>theater</v>
      </c>
      <c r="R3897" t="str">
        <f t="shared" si="362"/>
        <v>plays</v>
      </c>
      <c r="S3897" s="11">
        <f t="shared" si="363"/>
        <v>42032.250208333338</v>
      </c>
      <c r="T3897" s="11">
        <f t="shared" si="364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11</v>
      </c>
      <c r="P3898" s="7">
        <f t="shared" si="360"/>
        <v>42.5</v>
      </c>
      <c r="Q3898" t="str">
        <f t="shared" si="361"/>
        <v>theater</v>
      </c>
      <c r="R3898" t="str">
        <f t="shared" si="362"/>
        <v>plays</v>
      </c>
      <c r="S3898" s="11">
        <f t="shared" si="363"/>
        <v>41793.191875000004</v>
      </c>
      <c r="T3898" s="11">
        <f t="shared" si="364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18</v>
      </c>
      <c r="P3899" s="7">
        <f t="shared" si="360"/>
        <v>44</v>
      </c>
      <c r="Q3899" t="str">
        <f t="shared" si="361"/>
        <v>theater</v>
      </c>
      <c r="R3899" t="str">
        <f t="shared" si="362"/>
        <v>plays</v>
      </c>
      <c r="S3899" s="11">
        <f t="shared" si="363"/>
        <v>41982.87364583333</v>
      </c>
      <c r="T3899" s="11">
        <f t="shared" si="364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33</v>
      </c>
      <c r="P3900" s="7">
        <f t="shared" si="360"/>
        <v>50.875</v>
      </c>
      <c r="Q3900" t="str">
        <f t="shared" si="361"/>
        <v>theater</v>
      </c>
      <c r="R3900" t="str">
        <f t="shared" si="362"/>
        <v>plays</v>
      </c>
      <c r="S3900" s="11">
        <f t="shared" si="363"/>
        <v>42193.482291666667</v>
      </c>
      <c r="T3900" s="11">
        <f t="shared" si="364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</v>
      </c>
      <c r="P3901" s="7">
        <f t="shared" si="360"/>
        <v>62.5</v>
      </c>
      <c r="Q3901" t="str">
        <f t="shared" si="361"/>
        <v>theater</v>
      </c>
      <c r="R3901" t="str">
        <f t="shared" si="362"/>
        <v>plays</v>
      </c>
      <c r="S3901" s="11">
        <f t="shared" si="363"/>
        <v>41843.775011574071</v>
      </c>
      <c r="T3901" s="11">
        <f t="shared" si="364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</v>
      </c>
      <c r="P3902" s="7">
        <f t="shared" si="360"/>
        <v>27</v>
      </c>
      <c r="Q3902" t="str">
        <f t="shared" si="361"/>
        <v>theater</v>
      </c>
      <c r="R3902" t="str">
        <f t="shared" si="362"/>
        <v>plays</v>
      </c>
      <c r="S3902" s="11">
        <f t="shared" si="363"/>
        <v>42136.092488425929</v>
      </c>
      <c r="T3902" s="11">
        <f t="shared" si="364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1</v>
      </c>
      <c r="P3903" s="7">
        <f t="shared" si="360"/>
        <v>25</v>
      </c>
      <c r="Q3903" t="str">
        <f t="shared" si="361"/>
        <v>theater</v>
      </c>
      <c r="R3903" t="str">
        <f t="shared" si="362"/>
        <v>plays</v>
      </c>
      <c r="S3903" s="11">
        <f t="shared" si="363"/>
        <v>42317.826377314821</v>
      </c>
      <c r="T3903" s="11">
        <f t="shared" si="364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49</v>
      </c>
      <c r="P3904" s="7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11">
        <f t="shared" si="363"/>
        <v>42663.468078703707</v>
      </c>
      <c r="T3904" s="11">
        <f t="shared" si="364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7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11">
        <f t="shared" si="363"/>
        <v>42186.01116898148</v>
      </c>
      <c r="T3905" s="11">
        <f t="shared" si="364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0</v>
      </c>
      <c r="P3906" s="7">
        <f t="shared" ref="P3906:P3969" si="366">($E3906/$L3906)</f>
        <v>1.5</v>
      </c>
      <c r="Q3906" t="str">
        <f t="shared" ref="Q3906:Q3969" si="367">(LEFT($N3906,SEARCH("/",$N3906,1)-1))</f>
        <v>theater</v>
      </c>
      <c r="R3906" t="str">
        <f t="shared" ref="R3906:R3969" si="368">RIGHT($N3906,LEN($N3906)-SEARCH("/",$N3906))</f>
        <v>plays</v>
      </c>
      <c r="S3906" s="11">
        <f t="shared" ref="S3906:S3969" si="369">((($J3906/60)/60)/24)+DATE(1970,1,1)</f>
        <v>42095.229166666672</v>
      </c>
      <c r="T3906" s="11">
        <f t="shared" ref="T3906:T3969" si="370">((($I3906/60)/60)/24)+DATE(1970,1,1)</f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71">ROUND(((E3907/D3907)*100),0)</f>
        <v>12</v>
      </c>
      <c r="P3907" s="7">
        <f t="shared" si="366"/>
        <v>24.714285714285715</v>
      </c>
      <c r="Q3907" t="str">
        <f t="shared" si="367"/>
        <v>theater</v>
      </c>
      <c r="R3907" t="str">
        <f t="shared" si="368"/>
        <v>plays</v>
      </c>
      <c r="S3907" s="11">
        <f t="shared" si="369"/>
        <v>42124.623877314814</v>
      </c>
      <c r="T3907" s="11">
        <f t="shared" si="370"/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71"/>
        <v>67</v>
      </c>
      <c r="P3908" s="7">
        <f t="shared" si="366"/>
        <v>63.125</v>
      </c>
      <c r="Q3908" t="str">
        <f t="shared" si="367"/>
        <v>theater</v>
      </c>
      <c r="R3908" t="str">
        <f t="shared" si="368"/>
        <v>plays</v>
      </c>
      <c r="S3908" s="11">
        <f t="shared" si="369"/>
        <v>42143.917743055557</v>
      </c>
      <c r="T3908" s="11">
        <f t="shared" si="370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15</v>
      </c>
      <c r="P3909" s="7">
        <f t="shared" si="366"/>
        <v>38.25</v>
      </c>
      <c r="Q3909" t="str">
        <f t="shared" si="367"/>
        <v>theater</v>
      </c>
      <c r="R3909" t="str">
        <f t="shared" si="368"/>
        <v>plays</v>
      </c>
      <c r="S3909" s="11">
        <f t="shared" si="369"/>
        <v>41906.819513888891</v>
      </c>
      <c r="T3909" s="11">
        <f t="shared" si="370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9</v>
      </c>
      <c r="P3910" s="7">
        <f t="shared" si="366"/>
        <v>16.25</v>
      </c>
      <c r="Q3910" t="str">
        <f t="shared" si="367"/>
        <v>theater</v>
      </c>
      <c r="R3910" t="str">
        <f t="shared" si="368"/>
        <v>plays</v>
      </c>
      <c r="S3910" s="11">
        <f t="shared" si="369"/>
        <v>41834.135370370372</v>
      </c>
      <c r="T3910" s="11">
        <f t="shared" si="370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0</v>
      </c>
      <c r="P3911" s="7">
        <f t="shared" si="366"/>
        <v>33.75</v>
      </c>
      <c r="Q3911" t="str">
        <f t="shared" si="367"/>
        <v>theater</v>
      </c>
      <c r="R3911" t="str">
        <f t="shared" si="368"/>
        <v>plays</v>
      </c>
      <c r="S3911" s="11">
        <f t="shared" si="369"/>
        <v>41863.359282407408</v>
      </c>
      <c r="T3911" s="11">
        <f t="shared" si="370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</v>
      </c>
      <c r="P3912" s="7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11">
        <f t="shared" si="369"/>
        <v>42224.756909722222</v>
      </c>
      <c r="T3912" s="11">
        <f t="shared" si="370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37</v>
      </c>
      <c r="P3913" s="7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11">
        <f t="shared" si="369"/>
        <v>41939.8122337963</v>
      </c>
      <c r="T3913" s="11">
        <f t="shared" si="370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0</v>
      </c>
      <c r="P3914" s="7">
        <f t="shared" si="366"/>
        <v>1</v>
      </c>
      <c r="Q3914" t="str">
        <f t="shared" si="367"/>
        <v>theater</v>
      </c>
      <c r="R3914" t="str">
        <f t="shared" si="368"/>
        <v>plays</v>
      </c>
      <c r="S3914" s="11">
        <f t="shared" si="369"/>
        <v>42059.270023148143</v>
      </c>
      <c r="T3914" s="11">
        <f t="shared" si="370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10</v>
      </c>
      <c r="P3915" s="7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11">
        <f t="shared" si="369"/>
        <v>42308.211215277777</v>
      </c>
      <c r="T3915" s="11">
        <f t="shared" si="370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36</v>
      </c>
      <c r="P3916" s="7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11">
        <f t="shared" si="369"/>
        <v>42114.818935185183</v>
      </c>
      <c r="T3916" s="11">
        <f t="shared" si="370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0</v>
      </c>
      <c r="P3917" s="7">
        <f t="shared" si="366"/>
        <v>5</v>
      </c>
      <c r="Q3917" t="str">
        <f t="shared" si="367"/>
        <v>theater</v>
      </c>
      <c r="R3917" t="str">
        <f t="shared" si="368"/>
        <v>plays</v>
      </c>
      <c r="S3917" s="11">
        <f t="shared" si="369"/>
        <v>42492.98505787037</v>
      </c>
      <c r="T3917" s="11">
        <f t="shared" si="370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7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11">
        <f t="shared" si="369"/>
        <v>42494.471666666665</v>
      </c>
      <c r="T3918" s="11">
        <f t="shared" si="370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0</v>
      </c>
      <c r="P3919" s="7">
        <f t="shared" si="366"/>
        <v>10</v>
      </c>
      <c r="Q3919" t="str">
        <f t="shared" si="367"/>
        <v>theater</v>
      </c>
      <c r="R3919" t="str">
        <f t="shared" si="368"/>
        <v>plays</v>
      </c>
      <c r="S3919" s="11">
        <f t="shared" si="369"/>
        <v>41863.527326388888</v>
      </c>
      <c r="T3919" s="11">
        <f t="shared" si="370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0</v>
      </c>
      <c r="P3920" s="7">
        <f t="shared" si="366"/>
        <v>40</v>
      </c>
      <c r="Q3920" t="str">
        <f t="shared" si="367"/>
        <v>theater</v>
      </c>
      <c r="R3920" t="str">
        <f t="shared" si="368"/>
        <v>plays</v>
      </c>
      <c r="S3920" s="11">
        <f t="shared" si="369"/>
        <v>41843.664618055554</v>
      </c>
      <c r="T3920" s="11">
        <f t="shared" si="370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2</v>
      </c>
      <c r="P3921" s="7">
        <f t="shared" si="366"/>
        <v>30</v>
      </c>
      <c r="Q3921" t="str">
        <f t="shared" si="367"/>
        <v>theater</v>
      </c>
      <c r="R3921" t="str">
        <f t="shared" si="368"/>
        <v>plays</v>
      </c>
      <c r="S3921" s="11">
        <f t="shared" si="369"/>
        <v>42358.684872685189</v>
      </c>
      <c r="T3921" s="11">
        <f t="shared" si="370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</v>
      </c>
      <c r="P3922" s="7">
        <f t="shared" si="366"/>
        <v>45</v>
      </c>
      <c r="Q3922" t="str">
        <f t="shared" si="367"/>
        <v>theater</v>
      </c>
      <c r="R3922" t="str">
        <f t="shared" si="368"/>
        <v>plays</v>
      </c>
      <c r="S3922" s="11">
        <f t="shared" si="369"/>
        <v>42657.38726851852</v>
      </c>
      <c r="T3922" s="11">
        <f t="shared" si="370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7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11">
        <f t="shared" si="369"/>
        <v>41926.542303240742</v>
      </c>
      <c r="T3923" s="11">
        <f t="shared" si="370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</v>
      </c>
      <c r="P3924" s="7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11">
        <f t="shared" si="369"/>
        <v>42020.768634259264</v>
      </c>
      <c r="T3924" s="11">
        <f t="shared" si="370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12</v>
      </c>
      <c r="P3925" s="7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11">
        <f t="shared" si="369"/>
        <v>42075.979988425926</v>
      </c>
      <c r="T3925" s="11">
        <f t="shared" si="370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15</v>
      </c>
      <c r="P3926" s="7">
        <f t="shared" si="366"/>
        <v>57.25</v>
      </c>
      <c r="Q3926" t="str">
        <f t="shared" si="367"/>
        <v>theater</v>
      </c>
      <c r="R3926" t="str">
        <f t="shared" si="368"/>
        <v>plays</v>
      </c>
      <c r="S3926" s="11">
        <f t="shared" si="369"/>
        <v>41786.959745370368</v>
      </c>
      <c r="T3926" s="11">
        <f t="shared" si="370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10</v>
      </c>
      <c r="P3927" s="7">
        <f t="shared" si="366"/>
        <v>5</v>
      </c>
      <c r="Q3927" t="str">
        <f t="shared" si="367"/>
        <v>theater</v>
      </c>
      <c r="R3927" t="str">
        <f t="shared" si="368"/>
        <v>plays</v>
      </c>
      <c r="S3927" s="11">
        <f t="shared" si="369"/>
        <v>41820.870821759258</v>
      </c>
      <c r="T3927" s="11">
        <f t="shared" si="370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0</v>
      </c>
      <c r="P3928" s="7">
        <f t="shared" si="366"/>
        <v>15</v>
      </c>
      <c r="Q3928" t="str">
        <f t="shared" si="367"/>
        <v>theater</v>
      </c>
      <c r="R3928" t="str">
        <f t="shared" si="368"/>
        <v>plays</v>
      </c>
      <c r="S3928" s="11">
        <f t="shared" si="369"/>
        <v>41970.085046296299</v>
      </c>
      <c r="T3928" s="11">
        <f t="shared" si="370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1</v>
      </c>
      <c r="P3929" s="7">
        <f t="shared" si="366"/>
        <v>12.5</v>
      </c>
      <c r="Q3929" t="str">
        <f t="shared" si="367"/>
        <v>theater</v>
      </c>
      <c r="R3929" t="str">
        <f t="shared" si="368"/>
        <v>plays</v>
      </c>
      <c r="S3929" s="11">
        <f t="shared" si="369"/>
        <v>41830.267407407409</v>
      </c>
      <c r="T3929" s="11">
        <f t="shared" si="370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13</v>
      </c>
      <c r="P3930" s="7">
        <f t="shared" si="366"/>
        <v>93</v>
      </c>
      <c r="Q3930" t="str">
        <f t="shared" si="367"/>
        <v>theater</v>
      </c>
      <c r="R3930" t="str">
        <f t="shared" si="368"/>
        <v>plays</v>
      </c>
      <c r="S3930" s="11">
        <f t="shared" si="369"/>
        <v>42265.683182870373</v>
      </c>
      <c r="T3930" s="11">
        <f t="shared" si="370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</v>
      </c>
      <c r="P3931" s="7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11">
        <f t="shared" si="369"/>
        <v>42601.827141203699</v>
      </c>
      <c r="T3931" s="11">
        <f t="shared" si="370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7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11">
        <f t="shared" si="369"/>
        <v>42433.338749999995</v>
      </c>
      <c r="T3932" s="11">
        <f t="shared" si="370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7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11">
        <f t="shared" si="369"/>
        <v>42228.151701388888</v>
      </c>
      <c r="T3933" s="11">
        <f t="shared" si="370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0</v>
      </c>
      <c r="P3934" s="7">
        <f t="shared" si="366"/>
        <v>1</v>
      </c>
      <c r="Q3934" t="str">
        <f t="shared" si="367"/>
        <v>theater</v>
      </c>
      <c r="R3934" t="str">
        <f t="shared" si="368"/>
        <v>plays</v>
      </c>
      <c r="S3934" s="11">
        <f t="shared" si="369"/>
        <v>42415.168564814812</v>
      </c>
      <c r="T3934" s="11">
        <f t="shared" si="370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16</v>
      </c>
      <c r="P3935" s="7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11">
        <f t="shared" si="369"/>
        <v>42538.968310185184</v>
      </c>
      <c r="T3935" s="11">
        <f t="shared" si="370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11</v>
      </c>
      <c r="P3936" s="7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11">
        <f t="shared" si="369"/>
        <v>42233.671747685185</v>
      </c>
      <c r="T3936" s="11">
        <f t="shared" si="370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44</v>
      </c>
      <c r="P3937" s="7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11">
        <f t="shared" si="369"/>
        <v>42221.656782407401</v>
      </c>
      <c r="T3937" s="11">
        <f t="shared" si="370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7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11">
        <f t="shared" si="369"/>
        <v>42675.262962962966</v>
      </c>
      <c r="T3938" s="11">
        <f t="shared" si="370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86</v>
      </c>
      <c r="P3939" s="7">
        <f t="shared" si="366"/>
        <v>248.5</v>
      </c>
      <c r="Q3939" t="str">
        <f t="shared" si="367"/>
        <v>theater</v>
      </c>
      <c r="R3939" t="str">
        <f t="shared" si="368"/>
        <v>plays</v>
      </c>
      <c r="S3939" s="11">
        <f t="shared" si="369"/>
        <v>42534.631481481483</v>
      </c>
      <c r="T3939" s="11">
        <f t="shared" si="370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12</v>
      </c>
      <c r="P3940" s="7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11">
        <f t="shared" si="369"/>
        <v>42151.905717592599</v>
      </c>
      <c r="T3940" s="11">
        <f t="shared" si="370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0</v>
      </c>
      <c r="P3941" s="7">
        <f t="shared" si="366"/>
        <v>5</v>
      </c>
      <c r="Q3941" t="str">
        <f t="shared" si="367"/>
        <v>theater</v>
      </c>
      <c r="R3941" t="str">
        <f t="shared" si="368"/>
        <v>plays</v>
      </c>
      <c r="S3941" s="11">
        <f t="shared" si="369"/>
        <v>41915.400219907409</v>
      </c>
      <c r="T3941" s="11">
        <f t="shared" si="370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0</v>
      </c>
      <c r="P3942" s="7">
        <f t="shared" si="366"/>
        <v>5.5</v>
      </c>
      <c r="Q3942" t="str">
        <f t="shared" si="367"/>
        <v>theater</v>
      </c>
      <c r="R3942" t="str">
        <f t="shared" si="368"/>
        <v>plays</v>
      </c>
      <c r="S3942" s="11">
        <f t="shared" si="369"/>
        <v>41961.492488425924</v>
      </c>
      <c r="T3942" s="11">
        <f t="shared" si="370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1</v>
      </c>
      <c r="P3943" s="7">
        <f t="shared" si="366"/>
        <v>25</v>
      </c>
      <c r="Q3943" t="str">
        <f t="shared" si="367"/>
        <v>theater</v>
      </c>
      <c r="R3943" t="str">
        <f t="shared" si="368"/>
        <v>plays</v>
      </c>
      <c r="S3943" s="11">
        <f t="shared" si="369"/>
        <v>41940.587233796294</v>
      </c>
      <c r="T3943" s="11">
        <f t="shared" si="370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7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11">
        <f t="shared" si="369"/>
        <v>42111.904097222221</v>
      </c>
      <c r="T3944" s="11">
        <f t="shared" si="370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36</v>
      </c>
      <c r="P3945" s="7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11">
        <f t="shared" si="369"/>
        <v>42279.778564814813</v>
      </c>
      <c r="T3945" s="11">
        <f t="shared" si="370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7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11">
        <f t="shared" si="369"/>
        <v>42213.662905092591</v>
      </c>
      <c r="T3946" s="11">
        <f t="shared" si="370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0</v>
      </c>
      <c r="P3947" s="7">
        <f t="shared" si="366"/>
        <v>5</v>
      </c>
      <c r="Q3947" t="str">
        <f t="shared" si="367"/>
        <v>theater</v>
      </c>
      <c r="R3947" t="str">
        <f t="shared" si="368"/>
        <v>plays</v>
      </c>
      <c r="S3947" s="11">
        <f t="shared" si="369"/>
        <v>42109.801712962959</v>
      </c>
      <c r="T3947" s="11">
        <f t="shared" si="370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</v>
      </c>
      <c r="P3948" s="7">
        <f t="shared" si="366"/>
        <v>39</v>
      </c>
      <c r="Q3948" t="str">
        <f t="shared" si="367"/>
        <v>theater</v>
      </c>
      <c r="R3948" t="str">
        <f t="shared" si="368"/>
        <v>plays</v>
      </c>
      <c r="S3948" s="11">
        <f t="shared" si="369"/>
        <v>42031.833587962959</v>
      </c>
      <c r="T3948" s="11">
        <f t="shared" si="370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</v>
      </c>
      <c r="P3949" s="7">
        <f t="shared" si="366"/>
        <v>50.5</v>
      </c>
      <c r="Q3949" t="str">
        <f t="shared" si="367"/>
        <v>theater</v>
      </c>
      <c r="R3949" t="str">
        <f t="shared" si="368"/>
        <v>plays</v>
      </c>
      <c r="S3949" s="11">
        <f t="shared" si="369"/>
        <v>42615.142870370371</v>
      </c>
      <c r="T3949" s="11">
        <f t="shared" si="370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7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11">
        <f t="shared" si="369"/>
        <v>41829.325497685182</v>
      </c>
      <c r="T3950" s="11">
        <f t="shared" si="370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16</v>
      </c>
      <c r="P3951" s="7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11">
        <f t="shared" si="369"/>
        <v>42016.120613425926</v>
      </c>
      <c r="T3951" s="11">
        <f t="shared" si="370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1</v>
      </c>
      <c r="P3952" s="7">
        <f t="shared" si="366"/>
        <v>25</v>
      </c>
      <c r="Q3952" t="str">
        <f t="shared" si="367"/>
        <v>theater</v>
      </c>
      <c r="R3952" t="str">
        <f t="shared" si="368"/>
        <v>plays</v>
      </c>
      <c r="S3952" s="11">
        <f t="shared" si="369"/>
        <v>42439.702314814815</v>
      </c>
      <c r="T3952" s="11">
        <f t="shared" si="370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0</v>
      </c>
      <c r="P3953" s="7">
        <f t="shared" si="366"/>
        <v>1</v>
      </c>
      <c r="Q3953" t="str">
        <f t="shared" si="367"/>
        <v>theater</v>
      </c>
      <c r="R3953" t="str">
        <f t="shared" si="368"/>
        <v>plays</v>
      </c>
      <c r="S3953" s="11">
        <f t="shared" si="369"/>
        <v>42433.825717592597</v>
      </c>
      <c r="T3953" s="11">
        <f t="shared" si="370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0</v>
      </c>
      <c r="P3954" s="7">
        <f t="shared" si="366"/>
        <v>25</v>
      </c>
      <c r="Q3954" t="str">
        <f t="shared" si="367"/>
        <v>theater</v>
      </c>
      <c r="R3954" t="str">
        <f t="shared" si="368"/>
        <v>plays</v>
      </c>
      <c r="S3954" s="11">
        <f t="shared" si="369"/>
        <v>42243.790393518517</v>
      </c>
      <c r="T3954" s="11">
        <f t="shared" si="370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7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11">
        <f t="shared" si="369"/>
        <v>42550.048449074078</v>
      </c>
      <c r="T3955" s="11">
        <f t="shared" si="370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7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11">
        <f t="shared" si="369"/>
        <v>41774.651203703703</v>
      </c>
      <c r="T3956" s="11">
        <f t="shared" si="370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24</v>
      </c>
      <c r="P3957" s="7">
        <f t="shared" si="366"/>
        <v>53.125</v>
      </c>
      <c r="Q3957" t="str">
        <f t="shared" si="367"/>
        <v>theater</v>
      </c>
      <c r="R3957" t="str">
        <f t="shared" si="368"/>
        <v>plays</v>
      </c>
      <c r="S3957" s="11">
        <f t="shared" si="369"/>
        <v>42306.848854166667</v>
      </c>
      <c r="T3957" s="11">
        <f t="shared" si="370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7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11">
        <f t="shared" si="369"/>
        <v>42457.932025462964</v>
      </c>
      <c r="T3958" s="11">
        <f t="shared" si="370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0</v>
      </c>
      <c r="P3959" s="7">
        <f t="shared" si="366"/>
        <v>7</v>
      </c>
      <c r="Q3959" t="str">
        <f t="shared" si="367"/>
        <v>theater</v>
      </c>
      <c r="R3959" t="str">
        <f t="shared" si="368"/>
        <v>plays</v>
      </c>
      <c r="S3959" s="11">
        <f t="shared" si="369"/>
        <v>42513.976319444439</v>
      </c>
      <c r="T3959" s="11">
        <f t="shared" si="370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32</v>
      </c>
      <c r="P3960" s="7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11">
        <f t="shared" si="369"/>
        <v>41816.950370370374</v>
      </c>
      <c r="T3960" s="11">
        <f t="shared" si="370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24</v>
      </c>
      <c r="P3961" s="7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11">
        <f t="shared" si="369"/>
        <v>41880.788842592592</v>
      </c>
      <c r="T3961" s="11">
        <f t="shared" si="370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2</v>
      </c>
      <c r="P3962" s="7">
        <f t="shared" si="366"/>
        <v>11.25</v>
      </c>
      <c r="Q3962" t="str">
        <f t="shared" si="367"/>
        <v>theater</v>
      </c>
      <c r="R3962" t="str">
        <f t="shared" si="368"/>
        <v>plays</v>
      </c>
      <c r="S3962" s="11">
        <f t="shared" si="369"/>
        <v>42342.845555555556</v>
      </c>
      <c r="T3962" s="11">
        <f t="shared" si="370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0</v>
      </c>
      <c r="P3963" s="7">
        <f t="shared" si="366"/>
        <v>10.5</v>
      </c>
      <c r="Q3963" t="str">
        <f t="shared" si="367"/>
        <v>theater</v>
      </c>
      <c r="R3963" t="str">
        <f t="shared" si="368"/>
        <v>plays</v>
      </c>
      <c r="S3963" s="11">
        <f t="shared" si="369"/>
        <v>41745.891319444447</v>
      </c>
      <c r="T3963" s="11">
        <f t="shared" si="370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</v>
      </c>
      <c r="P3964" s="7">
        <f t="shared" si="366"/>
        <v>15</v>
      </c>
      <c r="Q3964" t="str">
        <f t="shared" si="367"/>
        <v>theater</v>
      </c>
      <c r="R3964" t="str">
        <f t="shared" si="368"/>
        <v>plays</v>
      </c>
      <c r="S3964" s="11">
        <f t="shared" si="369"/>
        <v>42311.621458333335</v>
      </c>
      <c r="T3964" s="11">
        <f t="shared" si="370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7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11">
        <f t="shared" si="369"/>
        <v>42296.154131944444</v>
      </c>
      <c r="T3965" s="11">
        <f t="shared" si="370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</v>
      </c>
      <c r="P3966" s="7">
        <f t="shared" si="366"/>
        <v>42</v>
      </c>
      <c r="Q3966" t="str">
        <f t="shared" si="367"/>
        <v>theater</v>
      </c>
      <c r="R3966" t="str">
        <f t="shared" si="368"/>
        <v>plays</v>
      </c>
      <c r="S3966" s="11">
        <f t="shared" si="369"/>
        <v>42053.722060185188</v>
      </c>
      <c r="T3966" s="11">
        <f t="shared" si="370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14</v>
      </c>
      <c r="P3967" s="7">
        <f t="shared" si="366"/>
        <v>71.25</v>
      </c>
      <c r="Q3967" t="str">
        <f t="shared" si="367"/>
        <v>theater</v>
      </c>
      <c r="R3967" t="str">
        <f t="shared" si="368"/>
        <v>plays</v>
      </c>
      <c r="S3967" s="11">
        <f t="shared" si="369"/>
        <v>42414.235879629632</v>
      </c>
      <c r="T3967" s="11">
        <f t="shared" si="370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1</v>
      </c>
      <c r="P3968" s="7">
        <f t="shared" si="366"/>
        <v>22.5</v>
      </c>
      <c r="Q3968" t="str">
        <f t="shared" si="367"/>
        <v>theater</v>
      </c>
      <c r="R3968" t="str">
        <f t="shared" si="368"/>
        <v>plays</v>
      </c>
      <c r="S3968" s="11">
        <f t="shared" si="369"/>
        <v>41801.711550925924</v>
      </c>
      <c r="T3968" s="11">
        <f t="shared" si="370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24</v>
      </c>
      <c r="P3969" s="7">
        <f t="shared" si="366"/>
        <v>41</v>
      </c>
      <c r="Q3969" t="str">
        <f t="shared" si="367"/>
        <v>theater</v>
      </c>
      <c r="R3969" t="str">
        <f t="shared" si="368"/>
        <v>plays</v>
      </c>
      <c r="S3969" s="11">
        <f t="shared" si="369"/>
        <v>42770.290590277778</v>
      </c>
      <c r="T3969" s="11">
        <f t="shared" si="370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11</v>
      </c>
      <c r="P3970" s="7">
        <f t="shared" ref="P3970:P4033" si="372">($E3970/$L3970)</f>
        <v>47.909090909090907</v>
      </c>
      <c r="Q3970" t="str">
        <f t="shared" ref="Q3970:Q4033" si="373">(LEFT($N3970,SEARCH("/",$N3970,1)-1))</f>
        <v>theater</v>
      </c>
      <c r="R3970" t="str">
        <f t="shared" ref="R3970:R4033" si="374">RIGHT($N3970,LEN($N3970)-SEARCH("/",$N3970))</f>
        <v>plays</v>
      </c>
      <c r="S3970" s="11">
        <f t="shared" ref="S3970:S4033" si="375">((($J3970/60)/60)/24)+DATE(1970,1,1)</f>
        <v>42452.815659722226</v>
      </c>
      <c r="T3970" s="11">
        <f t="shared" ref="T3970:T4033" si="376">((($I3970/60)/60)/24)+DATE(1970,1,1)</f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7">ROUND(((E3971/D3971)*100),0)</f>
        <v>7</v>
      </c>
      <c r="P3971" s="7">
        <f t="shared" si="372"/>
        <v>35.166666666666664</v>
      </c>
      <c r="Q3971" t="str">
        <f t="shared" si="373"/>
        <v>theater</v>
      </c>
      <c r="R3971" t="str">
        <f t="shared" si="374"/>
        <v>plays</v>
      </c>
      <c r="S3971" s="11">
        <f t="shared" si="375"/>
        <v>42601.854699074072</v>
      </c>
      <c r="T3971" s="11">
        <f t="shared" si="376"/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7"/>
        <v>0</v>
      </c>
      <c r="P3972" s="7">
        <f t="shared" si="372"/>
        <v>5.5</v>
      </c>
      <c r="Q3972" t="str">
        <f t="shared" si="373"/>
        <v>theater</v>
      </c>
      <c r="R3972" t="str">
        <f t="shared" si="374"/>
        <v>plays</v>
      </c>
      <c r="S3972" s="11">
        <f t="shared" si="375"/>
        <v>42447.863553240735</v>
      </c>
      <c r="T3972" s="11">
        <f t="shared" si="376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1</v>
      </c>
      <c r="P3973" s="7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11">
        <f t="shared" si="375"/>
        <v>41811.536180555559</v>
      </c>
      <c r="T3973" s="11">
        <f t="shared" si="376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21</v>
      </c>
      <c r="P3974" s="7">
        <f t="shared" si="372"/>
        <v>26.375</v>
      </c>
      <c r="Q3974" t="str">
        <f t="shared" si="373"/>
        <v>theater</v>
      </c>
      <c r="R3974" t="str">
        <f t="shared" si="374"/>
        <v>plays</v>
      </c>
      <c r="S3974" s="11">
        <f t="shared" si="375"/>
        <v>41981.067523148144</v>
      </c>
      <c r="T3974" s="11">
        <f t="shared" si="376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78</v>
      </c>
      <c r="P3975" s="7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11">
        <f t="shared" si="375"/>
        <v>42469.68414351852</v>
      </c>
      <c r="T3975" s="11">
        <f t="shared" si="376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32</v>
      </c>
      <c r="P3976" s="7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11">
        <f t="shared" si="375"/>
        <v>42493.546851851846</v>
      </c>
      <c r="T3976" s="11">
        <f t="shared" si="376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11">
        <f t="shared" si="375"/>
        <v>42534.866875</v>
      </c>
      <c r="T3977" s="11">
        <f t="shared" si="376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48</v>
      </c>
      <c r="P3978" s="7">
        <f t="shared" si="372"/>
        <v>62</v>
      </c>
      <c r="Q3978" t="str">
        <f t="shared" si="373"/>
        <v>theater</v>
      </c>
      <c r="R3978" t="str">
        <f t="shared" si="374"/>
        <v>plays</v>
      </c>
      <c r="S3978" s="11">
        <f t="shared" si="375"/>
        <v>41830.858344907407</v>
      </c>
      <c r="T3978" s="11">
        <f t="shared" si="376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</v>
      </c>
      <c r="P3979" s="7">
        <f t="shared" si="372"/>
        <v>217.5</v>
      </c>
      <c r="Q3979" t="str">
        <f t="shared" si="373"/>
        <v>theater</v>
      </c>
      <c r="R3979" t="str">
        <f t="shared" si="374"/>
        <v>plays</v>
      </c>
      <c r="S3979" s="11">
        <f t="shared" si="375"/>
        <v>42543.788564814815</v>
      </c>
      <c r="T3979" s="11">
        <f t="shared" si="376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11</v>
      </c>
      <c r="P3980" s="7">
        <f t="shared" si="372"/>
        <v>26.75</v>
      </c>
      <c r="Q3980" t="str">
        <f t="shared" si="373"/>
        <v>theater</v>
      </c>
      <c r="R3980" t="str">
        <f t="shared" si="374"/>
        <v>plays</v>
      </c>
      <c r="S3980" s="11">
        <f t="shared" si="375"/>
        <v>41975.642974537041</v>
      </c>
      <c r="T3980" s="11">
        <f t="shared" si="376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2</v>
      </c>
      <c r="P3981" s="7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11">
        <f t="shared" si="375"/>
        <v>42069.903437500005</v>
      </c>
      <c r="T3981" s="11">
        <f t="shared" si="376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18</v>
      </c>
      <c r="P3982" s="7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11">
        <f t="shared" si="375"/>
        <v>41795.598923611113</v>
      </c>
      <c r="T3982" s="11">
        <f t="shared" si="376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</v>
      </c>
      <c r="P3983" s="7">
        <f t="shared" si="372"/>
        <v>175</v>
      </c>
      <c r="Q3983" t="str">
        <f t="shared" si="373"/>
        <v>theater</v>
      </c>
      <c r="R3983" t="str">
        <f t="shared" si="374"/>
        <v>plays</v>
      </c>
      <c r="S3983" s="11">
        <f t="shared" si="375"/>
        <v>42508.179965277777</v>
      </c>
      <c r="T3983" s="11">
        <f t="shared" si="376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20</v>
      </c>
      <c r="P3984" s="7">
        <f t="shared" si="372"/>
        <v>34</v>
      </c>
      <c r="Q3984" t="str">
        <f t="shared" si="373"/>
        <v>theater</v>
      </c>
      <c r="R3984" t="str">
        <f t="shared" si="374"/>
        <v>plays</v>
      </c>
      <c r="S3984" s="11">
        <f t="shared" si="375"/>
        <v>42132.809953703705</v>
      </c>
      <c r="T3984" s="11">
        <f t="shared" si="376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35</v>
      </c>
      <c r="P3985" s="7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11">
        <f t="shared" si="375"/>
        <v>41747.86986111111</v>
      </c>
      <c r="T3985" s="11">
        <f t="shared" si="376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</v>
      </c>
      <c r="P3986" s="7">
        <f t="shared" si="372"/>
        <v>9.5</v>
      </c>
      <c r="Q3986" t="str">
        <f t="shared" si="373"/>
        <v>theater</v>
      </c>
      <c r="R3986" t="str">
        <f t="shared" si="374"/>
        <v>plays</v>
      </c>
      <c r="S3986" s="11">
        <f t="shared" si="375"/>
        <v>41920.963472222218</v>
      </c>
      <c r="T3986" s="11">
        <f t="shared" si="376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32</v>
      </c>
      <c r="P3987" s="7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11">
        <f t="shared" si="375"/>
        <v>42399.707407407404</v>
      </c>
      <c r="T3987" s="11">
        <f t="shared" si="376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10</v>
      </c>
      <c r="P3988" s="7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11">
        <f t="shared" si="375"/>
        <v>42467.548541666663</v>
      </c>
      <c r="T3988" s="11">
        <f t="shared" si="376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38</v>
      </c>
      <c r="P3989" s="7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11">
        <f t="shared" si="375"/>
        <v>41765.92465277778</v>
      </c>
      <c r="T3989" s="11">
        <f t="shared" si="376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</v>
      </c>
      <c r="P3990" s="7">
        <f t="shared" si="372"/>
        <v>8</v>
      </c>
      <c r="Q3990" t="str">
        <f t="shared" si="373"/>
        <v>theater</v>
      </c>
      <c r="R3990" t="str">
        <f t="shared" si="374"/>
        <v>plays</v>
      </c>
      <c r="S3990" s="11">
        <f t="shared" si="375"/>
        <v>42230.08116898148</v>
      </c>
      <c r="T3990" s="11">
        <f t="shared" si="376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7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11">
        <f t="shared" si="375"/>
        <v>42286.749780092592</v>
      </c>
      <c r="T3991" s="11">
        <f t="shared" si="376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</v>
      </c>
      <c r="P3992" s="7">
        <f t="shared" si="372"/>
        <v>23</v>
      </c>
      <c r="Q3992" t="str">
        <f t="shared" si="373"/>
        <v>theater</v>
      </c>
      <c r="R3992" t="str">
        <f t="shared" si="374"/>
        <v>plays</v>
      </c>
      <c r="S3992" s="11">
        <f t="shared" si="375"/>
        <v>42401.672372685185</v>
      </c>
      <c r="T3992" s="11">
        <f t="shared" si="376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20</v>
      </c>
      <c r="P3993" s="7">
        <f t="shared" si="372"/>
        <v>100</v>
      </c>
      <c r="Q3993" t="str">
        <f t="shared" si="373"/>
        <v>theater</v>
      </c>
      <c r="R3993" t="str">
        <f t="shared" si="374"/>
        <v>plays</v>
      </c>
      <c r="S3993" s="11">
        <f t="shared" si="375"/>
        <v>42125.644467592589</v>
      </c>
      <c r="T3993" s="11">
        <f t="shared" si="376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</v>
      </c>
      <c r="P3994" s="7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11">
        <f t="shared" si="375"/>
        <v>42289.94049768518</v>
      </c>
      <c r="T3994" s="11">
        <f t="shared" si="376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0</v>
      </c>
      <c r="P3995" s="7">
        <f t="shared" si="372"/>
        <v>3</v>
      </c>
      <c r="Q3995" t="str">
        <f t="shared" si="373"/>
        <v>theater</v>
      </c>
      <c r="R3995" t="str">
        <f t="shared" si="374"/>
        <v>plays</v>
      </c>
      <c r="S3995" s="11">
        <f t="shared" si="375"/>
        <v>42107.864722222221</v>
      </c>
      <c r="T3995" s="11">
        <f t="shared" si="376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0</v>
      </c>
      <c r="P3996" s="7">
        <f t="shared" si="372"/>
        <v>5</v>
      </c>
      <c r="Q3996" t="str">
        <f t="shared" si="373"/>
        <v>theater</v>
      </c>
      <c r="R3996" t="str">
        <f t="shared" si="374"/>
        <v>plays</v>
      </c>
      <c r="S3996" s="11">
        <f t="shared" si="375"/>
        <v>41809.389930555553</v>
      </c>
      <c r="T3996" s="11">
        <f t="shared" si="376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35</v>
      </c>
      <c r="P3997" s="7">
        <f t="shared" si="372"/>
        <v>17.5</v>
      </c>
      <c r="Q3997" t="str">
        <f t="shared" si="373"/>
        <v>theater</v>
      </c>
      <c r="R3997" t="str">
        <f t="shared" si="374"/>
        <v>plays</v>
      </c>
      <c r="S3997" s="11">
        <f t="shared" si="375"/>
        <v>42019.683761574073</v>
      </c>
      <c r="T3997" s="11">
        <f t="shared" si="376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17</v>
      </c>
      <c r="P3998" s="7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11">
        <f t="shared" si="375"/>
        <v>41950.26694444444</v>
      </c>
      <c r="T3998" s="11">
        <f t="shared" si="376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7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11">
        <f t="shared" si="375"/>
        <v>42069.391446759255</v>
      </c>
      <c r="T3999" s="11">
        <f t="shared" si="376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57</v>
      </c>
      <c r="P4000" s="7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11">
        <f t="shared" si="375"/>
        <v>42061.963263888887</v>
      </c>
      <c r="T4000" s="11">
        <f t="shared" si="376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17</v>
      </c>
      <c r="P4001" s="7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11">
        <f t="shared" si="375"/>
        <v>41842.828680555554</v>
      </c>
      <c r="T4001" s="11">
        <f t="shared" si="376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0</v>
      </c>
      <c r="P4002" s="7">
        <f t="shared" si="372"/>
        <v>10</v>
      </c>
      <c r="Q4002" t="str">
        <f t="shared" si="373"/>
        <v>theater</v>
      </c>
      <c r="R4002" t="str">
        <f t="shared" si="374"/>
        <v>plays</v>
      </c>
      <c r="S4002" s="11">
        <f t="shared" si="375"/>
        <v>42437.64534722222</v>
      </c>
      <c r="T4002" s="11">
        <f t="shared" si="376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38</v>
      </c>
      <c r="P4003" s="7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11">
        <f t="shared" si="375"/>
        <v>42775.964212962965</v>
      </c>
      <c r="T4003" s="11">
        <f t="shared" si="376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2</v>
      </c>
      <c r="P4004" s="7">
        <f t="shared" si="372"/>
        <v>5.75</v>
      </c>
      <c r="Q4004" t="str">
        <f t="shared" si="373"/>
        <v>theater</v>
      </c>
      <c r="R4004" t="str">
        <f t="shared" si="374"/>
        <v>plays</v>
      </c>
      <c r="S4004" s="11">
        <f t="shared" si="375"/>
        <v>41879.043530092589</v>
      </c>
      <c r="T4004" s="11">
        <f t="shared" si="376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10</v>
      </c>
      <c r="P4005" s="7">
        <f t="shared" si="372"/>
        <v>100.5</v>
      </c>
      <c r="Q4005" t="str">
        <f t="shared" si="373"/>
        <v>theater</v>
      </c>
      <c r="R4005" t="str">
        <f t="shared" si="374"/>
        <v>plays</v>
      </c>
      <c r="S4005" s="11">
        <f t="shared" si="375"/>
        <v>42020.587349537032</v>
      </c>
      <c r="T4005" s="11">
        <f t="shared" si="376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0</v>
      </c>
      <c r="P4006" s="7">
        <f t="shared" si="372"/>
        <v>1</v>
      </c>
      <c r="Q4006" t="str">
        <f t="shared" si="373"/>
        <v>theater</v>
      </c>
      <c r="R4006" t="str">
        <f t="shared" si="374"/>
        <v>plays</v>
      </c>
      <c r="S4006" s="11">
        <f t="shared" si="375"/>
        <v>41890.16269675926</v>
      </c>
      <c r="T4006" s="11">
        <f t="shared" si="376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</v>
      </c>
      <c r="P4007" s="7">
        <f t="shared" si="372"/>
        <v>20</v>
      </c>
      <c r="Q4007" t="str">
        <f t="shared" si="373"/>
        <v>theater</v>
      </c>
      <c r="R4007" t="str">
        <f t="shared" si="374"/>
        <v>plays</v>
      </c>
      <c r="S4007" s="11">
        <f t="shared" si="375"/>
        <v>41872.807696759257</v>
      </c>
      <c r="T4007" s="11">
        <f t="shared" si="376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0</v>
      </c>
      <c r="P4008" s="7">
        <f t="shared" si="372"/>
        <v>2</v>
      </c>
      <c r="Q4008" t="str">
        <f t="shared" si="373"/>
        <v>theater</v>
      </c>
      <c r="R4008" t="str">
        <f t="shared" si="374"/>
        <v>plays</v>
      </c>
      <c r="S4008" s="11">
        <f t="shared" si="375"/>
        <v>42391.772997685184</v>
      </c>
      <c r="T4008" s="11">
        <f t="shared" si="376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0</v>
      </c>
      <c r="P4009" s="7">
        <f t="shared" si="372"/>
        <v>5</v>
      </c>
      <c r="Q4009" t="str">
        <f t="shared" si="373"/>
        <v>theater</v>
      </c>
      <c r="R4009" t="str">
        <f t="shared" si="374"/>
        <v>plays</v>
      </c>
      <c r="S4009" s="11">
        <f t="shared" si="375"/>
        <v>41848.772928240738</v>
      </c>
      <c r="T4009" s="11">
        <f t="shared" si="376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6</v>
      </c>
      <c r="P4010" s="7">
        <f t="shared" si="372"/>
        <v>15</v>
      </c>
      <c r="Q4010" t="str">
        <f t="shared" si="373"/>
        <v>theater</v>
      </c>
      <c r="R4010" t="str">
        <f t="shared" si="374"/>
        <v>plays</v>
      </c>
      <c r="S4010" s="11">
        <f t="shared" si="375"/>
        <v>42177.964201388888</v>
      </c>
      <c r="T4010" s="11">
        <f t="shared" si="376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4</v>
      </c>
      <c r="P4011" s="7">
        <f t="shared" si="372"/>
        <v>25</v>
      </c>
      <c r="Q4011" t="str">
        <f t="shared" si="373"/>
        <v>theater</v>
      </c>
      <c r="R4011" t="str">
        <f t="shared" si="374"/>
        <v>plays</v>
      </c>
      <c r="S4011" s="11">
        <f t="shared" si="375"/>
        <v>41851.700925925928</v>
      </c>
      <c r="T4011" s="11">
        <f t="shared" si="376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24</v>
      </c>
      <c r="P4012" s="7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11">
        <f t="shared" si="375"/>
        <v>41921.770439814813</v>
      </c>
      <c r="T4012" s="11">
        <f t="shared" si="376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8</v>
      </c>
      <c r="P4013" s="7">
        <f t="shared" si="372"/>
        <v>4.75</v>
      </c>
      <c r="Q4013" t="str">
        <f t="shared" si="373"/>
        <v>theater</v>
      </c>
      <c r="R4013" t="str">
        <f t="shared" si="374"/>
        <v>plays</v>
      </c>
      <c r="S4013" s="11">
        <f t="shared" si="375"/>
        <v>42002.54488425926</v>
      </c>
      <c r="T4013" s="11">
        <f t="shared" si="376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7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11">
        <f t="shared" si="375"/>
        <v>42096.544548611113</v>
      </c>
      <c r="T4014" s="11">
        <f t="shared" si="376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</v>
      </c>
      <c r="P4015" s="7">
        <f t="shared" si="372"/>
        <v>13</v>
      </c>
      <c r="Q4015" t="str">
        <f t="shared" si="373"/>
        <v>theater</v>
      </c>
      <c r="R4015" t="str">
        <f t="shared" si="374"/>
        <v>plays</v>
      </c>
      <c r="S4015" s="11">
        <f t="shared" si="375"/>
        <v>42021.301192129627</v>
      </c>
      <c r="T4015" s="11">
        <f t="shared" si="376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7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11">
        <f t="shared" si="375"/>
        <v>42419.246168981481</v>
      </c>
      <c r="T4016" s="11">
        <f t="shared" si="376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0</v>
      </c>
      <c r="P4017" s="7">
        <f t="shared" si="372"/>
        <v>1</v>
      </c>
      <c r="Q4017" t="str">
        <f t="shared" si="373"/>
        <v>theater</v>
      </c>
      <c r="R4017" t="str">
        <f t="shared" si="374"/>
        <v>plays</v>
      </c>
      <c r="S4017" s="11">
        <f t="shared" si="375"/>
        <v>42174.780821759254</v>
      </c>
      <c r="T4017" s="11">
        <f t="shared" si="376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14</v>
      </c>
      <c r="P4018" s="7">
        <f t="shared" si="372"/>
        <v>10</v>
      </c>
      <c r="Q4018" t="str">
        <f t="shared" si="373"/>
        <v>theater</v>
      </c>
      <c r="R4018" t="str">
        <f t="shared" si="374"/>
        <v>plays</v>
      </c>
      <c r="S4018" s="11">
        <f t="shared" si="375"/>
        <v>41869.872685185182</v>
      </c>
      <c r="T4018" s="11">
        <f t="shared" si="376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</v>
      </c>
      <c r="P4019" s="7">
        <f t="shared" si="372"/>
        <v>52.5</v>
      </c>
      <c r="Q4019" t="str">
        <f t="shared" si="373"/>
        <v>theater</v>
      </c>
      <c r="R4019" t="str">
        <f t="shared" si="374"/>
        <v>plays</v>
      </c>
      <c r="S4019" s="11">
        <f t="shared" si="375"/>
        <v>41856.672152777777</v>
      </c>
      <c r="T4019" s="11">
        <f t="shared" si="376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9</v>
      </c>
      <c r="P4020" s="7">
        <f t="shared" si="372"/>
        <v>32.5</v>
      </c>
      <c r="Q4020" t="str">
        <f t="shared" si="373"/>
        <v>theater</v>
      </c>
      <c r="R4020" t="str">
        <f t="shared" si="374"/>
        <v>plays</v>
      </c>
      <c r="S4020" s="11">
        <f t="shared" si="375"/>
        <v>42620.91097222222</v>
      </c>
      <c r="T4020" s="11">
        <f t="shared" si="376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1</v>
      </c>
      <c r="P4021" s="7">
        <f t="shared" si="372"/>
        <v>7.25</v>
      </c>
      <c r="Q4021" t="str">
        <f t="shared" si="373"/>
        <v>theater</v>
      </c>
      <c r="R4021" t="str">
        <f t="shared" si="374"/>
        <v>plays</v>
      </c>
      <c r="S4021" s="11">
        <f t="shared" si="375"/>
        <v>42417.675879629634</v>
      </c>
      <c r="T4021" s="11">
        <f t="shared" si="376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17</v>
      </c>
      <c r="P4022" s="7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11">
        <f t="shared" si="375"/>
        <v>42057.190960648149</v>
      </c>
      <c r="T4022" s="11">
        <f t="shared" si="376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1</v>
      </c>
      <c r="P4023" s="7">
        <f t="shared" si="372"/>
        <v>62.5</v>
      </c>
      <c r="Q4023" t="str">
        <f t="shared" si="373"/>
        <v>theater</v>
      </c>
      <c r="R4023" t="str">
        <f t="shared" si="374"/>
        <v>plays</v>
      </c>
      <c r="S4023" s="11">
        <f t="shared" si="375"/>
        <v>41878.911550925928</v>
      </c>
      <c r="T4023" s="11">
        <f t="shared" si="376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70</v>
      </c>
      <c r="P4024" s="7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11">
        <f t="shared" si="375"/>
        <v>41990.584108796291</v>
      </c>
      <c r="T4024" s="11">
        <f t="shared" si="376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7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11">
        <f t="shared" si="375"/>
        <v>42408.999571759254</v>
      </c>
      <c r="T4025" s="11">
        <f t="shared" si="376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</v>
      </c>
      <c r="P4026" s="7">
        <f t="shared" si="372"/>
        <v>10</v>
      </c>
      <c r="Q4026" t="str">
        <f t="shared" si="373"/>
        <v>theater</v>
      </c>
      <c r="R4026" t="str">
        <f t="shared" si="374"/>
        <v>plays</v>
      </c>
      <c r="S4026" s="11">
        <f t="shared" si="375"/>
        <v>42217.670104166667</v>
      </c>
      <c r="T4026" s="11">
        <f t="shared" si="376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5</v>
      </c>
      <c r="P4027" s="7">
        <f t="shared" si="372"/>
        <v>62.5</v>
      </c>
      <c r="Q4027" t="str">
        <f t="shared" si="373"/>
        <v>theater</v>
      </c>
      <c r="R4027" t="str">
        <f t="shared" si="374"/>
        <v>plays</v>
      </c>
      <c r="S4027" s="11">
        <f t="shared" si="375"/>
        <v>42151.237685185188</v>
      </c>
      <c r="T4027" s="11">
        <f t="shared" si="376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7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11">
        <f t="shared" si="375"/>
        <v>42282.655543981484</v>
      </c>
      <c r="T4028" s="11">
        <f t="shared" si="376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</v>
      </c>
      <c r="P4029" s="7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11">
        <f t="shared" si="375"/>
        <v>42768.97084490741</v>
      </c>
      <c r="T4029" s="11">
        <f t="shared" si="376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28</v>
      </c>
      <c r="P4030" s="7">
        <f t="shared" si="372"/>
        <v>51</v>
      </c>
      <c r="Q4030" t="str">
        <f t="shared" si="373"/>
        <v>theater</v>
      </c>
      <c r="R4030" t="str">
        <f t="shared" si="374"/>
        <v>plays</v>
      </c>
      <c r="S4030" s="11">
        <f t="shared" si="375"/>
        <v>41765.938657407409</v>
      </c>
      <c r="T4030" s="11">
        <f t="shared" si="376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7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11">
        <f t="shared" si="375"/>
        <v>42322.025115740747</v>
      </c>
      <c r="T4031" s="11">
        <f t="shared" si="376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16</v>
      </c>
      <c r="P4032" s="7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11">
        <f t="shared" si="375"/>
        <v>42374.655081018514</v>
      </c>
      <c r="T4032" s="11">
        <f t="shared" si="376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7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11">
        <f t="shared" si="375"/>
        <v>41941.585231481484</v>
      </c>
      <c r="T4033" s="11">
        <f t="shared" si="376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7</v>
      </c>
      <c r="P4034" s="7">
        <f t="shared" ref="P4034:P4099" si="378">($E4034/$L4034)</f>
        <v>59</v>
      </c>
      <c r="Q4034" t="str">
        <f t="shared" ref="Q4034:Q4097" si="379">(LEFT($N4034,SEARCH("/",$N4034,1)-1))</f>
        <v>theater</v>
      </c>
      <c r="R4034" t="str">
        <f t="shared" ref="R4034:R4097" si="380">RIGHT($N4034,LEN($N4034)-SEARCH("/",$N4034))</f>
        <v>plays</v>
      </c>
      <c r="S4034" s="11">
        <f t="shared" ref="S4034:S4097" si="381">((($J4034/60)/60)/24)+DATE(1970,1,1)</f>
        <v>42293.809212962966</v>
      </c>
      <c r="T4034" s="11">
        <f t="shared" ref="T4034:T4097" si="382">((($I4034/60)/60)/24)+DATE(1970,1,1)</f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3">ROUND(((E4035/D4035)*100),0)</f>
        <v>26</v>
      </c>
      <c r="P4035" s="7">
        <f t="shared" si="378"/>
        <v>65.340319148936175</v>
      </c>
      <c r="Q4035" t="str">
        <f t="shared" si="379"/>
        <v>theater</v>
      </c>
      <c r="R4035" t="str">
        <f t="shared" si="380"/>
        <v>plays</v>
      </c>
      <c r="S4035" s="11">
        <f t="shared" si="381"/>
        <v>42614.268796296295</v>
      </c>
      <c r="T4035" s="11">
        <f t="shared" si="382"/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3"/>
        <v>1</v>
      </c>
      <c r="P4036" s="7">
        <f t="shared" si="378"/>
        <v>100</v>
      </c>
      <c r="Q4036" t="str">
        <f t="shared" si="379"/>
        <v>theater</v>
      </c>
      <c r="R4036" t="str">
        <f t="shared" si="380"/>
        <v>plays</v>
      </c>
      <c r="S4036" s="11">
        <f t="shared" si="381"/>
        <v>42067.947337962964</v>
      </c>
      <c r="T4036" s="11">
        <f t="shared" si="382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37</v>
      </c>
      <c r="P4037" s="7">
        <f t="shared" si="378"/>
        <v>147.4</v>
      </c>
      <c r="Q4037" t="str">
        <f t="shared" si="379"/>
        <v>theater</v>
      </c>
      <c r="R4037" t="str">
        <f t="shared" si="380"/>
        <v>plays</v>
      </c>
      <c r="S4037" s="11">
        <f t="shared" si="381"/>
        <v>41903.882951388885</v>
      </c>
      <c r="T4037" s="11">
        <f t="shared" si="382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47</v>
      </c>
      <c r="P4038" s="7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11">
        <f t="shared" si="381"/>
        <v>41804.937083333331</v>
      </c>
      <c r="T4038" s="11">
        <f t="shared" si="382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11</v>
      </c>
      <c r="P4039" s="7">
        <f t="shared" si="378"/>
        <v>40</v>
      </c>
      <c r="Q4039" t="str">
        <f t="shared" si="379"/>
        <v>theater</v>
      </c>
      <c r="R4039" t="str">
        <f t="shared" si="380"/>
        <v>plays</v>
      </c>
      <c r="S4039" s="11">
        <f t="shared" si="381"/>
        <v>42497.070775462969</v>
      </c>
      <c r="T4039" s="11">
        <f t="shared" si="382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12</v>
      </c>
      <c r="P4040" s="7">
        <f t="shared" si="378"/>
        <v>75.25</v>
      </c>
      <c r="Q4040" t="str">
        <f t="shared" si="379"/>
        <v>theater</v>
      </c>
      <c r="R4040" t="str">
        <f t="shared" si="380"/>
        <v>plays</v>
      </c>
      <c r="S4040" s="11">
        <f t="shared" si="381"/>
        <v>41869.798726851855</v>
      </c>
      <c r="T4040" s="11">
        <f t="shared" si="382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60</v>
      </c>
      <c r="P4041" s="7">
        <f t="shared" si="378"/>
        <v>60</v>
      </c>
      <c r="Q4041" t="str">
        <f t="shared" si="379"/>
        <v>theater</v>
      </c>
      <c r="R4041" t="str">
        <f t="shared" si="380"/>
        <v>plays</v>
      </c>
      <c r="S4041" s="11">
        <f t="shared" si="381"/>
        <v>42305.670914351853</v>
      </c>
      <c r="T4041" s="11">
        <f t="shared" si="382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31</v>
      </c>
      <c r="P4042" s="7">
        <f t="shared" si="378"/>
        <v>1250</v>
      </c>
      <c r="Q4042" t="str">
        <f t="shared" si="379"/>
        <v>theater</v>
      </c>
      <c r="R4042" t="str">
        <f t="shared" si="380"/>
        <v>plays</v>
      </c>
      <c r="S4042" s="11">
        <f t="shared" si="381"/>
        <v>42144.231527777782</v>
      </c>
      <c r="T4042" s="11">
        <f t="shared" si="382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0</v>
      </c>
      <c r="P4043" s="7">
        <f t="shared" si="378"/>
        <v>10.5</v>
      </c>
      <c r="Q4043" t="str">
        <f t="shared" si="379"/>
        <v>theater</v>
      </c>
      <c r="R4043" t="str">
        <f t="shared" si="380"/>
        <v>plays</v>
      </c>
      <c r="S4043" s="11">
        <f t="shared" si="381"/>
        <v>42559.474004629628</v>
      </c>
      <c r="T4043" s="11">
        <f t="shared" si="382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0</v>
      </c>
      <c r="P4044" s="7">
        <f t="shared" si="378"/>
        <v>7</v>
      </c>
      <c r="Q4044" t="str">
        <f t="shared" si="379"/>
        <v>theater</v>
      </c>
      <c r="R4044" t="str">
        <f t="shared" si="380"/>
        <v>plays</v>
      </c>
      <c r="S4044" s="11">
        <f t="shared" si="381"/>
        <v>41995.084074074075</v>
      </c>
      <c r="T4044" s="11">
        <f t="shared" si="382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7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11">
        <f t="shared" si="381"/>
        <v>41948.957465277781</v>
      </c>
      <c r="T4045" s="11">
        <f t="shared" si="382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38</v>
      </c>
      <c r="P4046" s="7">
        <f t="shared" si="378"/>
        <v>56.25</v>
      </c>
      <c r="Q4046" t="str">
        <f t="shared" si="379"/>
        <v>theater</v>
      </c>
      <c r="R4046" t="str">
        <f t="shared" si="380"/>
        <v>plays</v>
      </c>
      <c r="S4046" s="11">
        <f t="shared" si="381"/>
        <v>42074.219699074078</v>
      </c>
      <c r="T4046" s="11">
        <f t="shared" si="382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0</v>
      </c>
      <c r="P4047" s="7">
        <f t="shared" si="378"/>
        <v>1</v>
      </c>
      <c r="Q4047" t="str">
        <f t="shared" si="379"/>
        <v>theater</v>
      </c>
      <c r="R4047" t="str">
        <f t="shared" si="380"/>
        <v>plays</v>
      </c>
      <c r="S4047" s="11">
        <f t="shared" si="381"/>
        <v>41842.201261574075</v>
      </c>
      <c r="T4047" s="11">
        <f t="shared" si="382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</v>
      </c>
      <c r="P4048" s="7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11">
        <f t="shared" si="381"/>
        <v>41904.650578703702</v>
      </c>
      <c r="T4048" s="11">
        <f t="shared" si="382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</v>
      </c>
      <c r="P4049" s="7">
        <f t="shared" si="378"/>
        <v>27.5</v>
      </c>
      <c r="Q4049" t="str">
        <f t="shared" si="379"/>
        <v>theater</v>
      </c>
      <c r="R4049" t="str">
        <f t="shared" si="380"/>
        <v>plays</v>
      </c>
      <c r="S4049" s="11">
        <f t="shared" si="381"/>
        <v>41991.022488425922</v>
      </c>
      <c r="T4049" s="11">
        <f t="shared" si="382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18</v>
      </c>
      <c r="P4050" s="7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11">
        <f t="shared" si="381"/>
        <v>42436.509108796294</v>
      </c>
      <c r="T4050" s="11">
        <f t="shared" si="382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0</v>
      </c>
      <c r="P4051" s="7">
        <f t="shared" si="378"/>
        <v>16</v>
      </c>
      <c r="Q4051" t="str">
        <f t="shared" si="379"/>
        <v>theater</v>
      </c>
      <c r="R4051" t="str">
        <f t="shared" si="380"/>
        <v>plays</v>
      </c>
      <c r="S4051" s="11">
        <f t="shared" si="381"/>
        <v>42169.958506944444</v>
      </c>
      <c r="T4051" s="11">
        <f t="shared" si="382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0</v>
      </c>
      <c r="P4052" s="7">
        <f t="shared" si="378"/>
        <v>1</v>
      </c>
      <c r="Q4052" t="str">
        <f t="shared" si="379"/>
        <v>theater</v>
      </c>
      <c r="R4052" t="str">
        <f t="shared" si="380"/>
        <v>plays</v>
      </c>
      <c r="S4052" s="11">
        <f t="shared" si="381"/>
        <v>41905.636469907404</v>
      </c>
      <c r="T4052" s="11">
        <f t="shared" si="382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7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11">
        <f t="shared" si="381"/>
        <v>41761.810150462967</v>
      </c>
      <c r="T4053" s="11">
        <f t="shared" si="382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38</v>
      </c>
      <c r="P4054" s="7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11">
        <f t="shared" si="381"/>
        <v>41865.878657407404</v>
      </c>
      <c r="T4054" s="11">
        <f t="shared" si="382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22</v>
      </c>
      <c r="P4055" s="7">
        <f t="shared" si="378"/>
        <v>55</v>
      </c>
      <c r="Q4055" t="str">
        <f t="shared" si="379"/>
        <v>theater</v>
      </c>
      <c r="R4055" t="str">
        <f t="shared" si="380"/>
        <v>plays</v>
      </c>
      <c r="S4055" s="11">
        <f t="shared" si="381"/>
        <v>41928.690138888887</v>
      </c>
      <c r="T4055" s="11">
        <f t="shared" si="382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7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11">
        <f t="shared" si="381"/>
        <v>42613.841261574074</v>
      </c>
      <c r="T4056" s="11">
        <f t="shared" si="382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18</v>
      </c>
      <c r="P4057" s="7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11">
        <f t="shared" si="381"/>
        <v>41779.648506944446</v>
      </c>
      <c r="T4057" s="11">
        <f t="shared" si="382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53</v>
      </c>
      <c r="P4058" s="7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11">
        <f t="shared" si="381"/>
        <v>42534.933321759265</v>
      </c>
      <c r="T4058" s="11">
        <f t="shared" si="382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22</v>
      </c>
      <c r="P4059" s="7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11">
        <f t="shared" si="381"/>
        <v>42310.968518518523</v>
      </c>
      <c r="T4059" s="11">
        <f t="shared" si="382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3</v>
      </c>
      <c r="P4060" s="7">
        <f t="shared" si="378"/>
        <v>23.75</v>
      </c>
      <c r="Q4060" t="str">
        <f t="shared" si="379"/>
        <v>theater</v>
      </c>
      <c r="R4060" t="str">
        <f t="shared" si="380"/>
        <v>plays</v>
      </c>
      <c r="S4060" s="11">
        <f t="shared" si="381"/>
        <v>42446.060694444444</v>
      </c>
      <c r="T4060" s="11">
        <f t="shared" si="382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3</v>
      </c>
      <c r="P4061" s="7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11">
        <f t="shared" si="381"/>
        <v>41866.640648148146</v>
      </c>
      <c r="T4061" s="11">
        <f t="shared" si="382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3</v>
      </c>
      <c r="P4062" s="7">
        <f t="shared" si="378"/>
        <v>57</v>
      </c>
      <c r="Q4062" t="str">
        <f t="shared" si="379"/>
        <v>theater</v>
      </c>
      <c r="R4062" t="str">
        <f t="shared" si="380"/>
        <v>plays</v>
      </c>
      <c r="S4062" s="11">
        <f t="shared" si="381"/>
        <v>41779.695092592592</v>
      </c>
      <c r="T4062" s="11">
        <f t="shared" si="382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7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11">
        <f t="shared" si="381"/>
        <v>42421.141469907408</v>
      </c>
      <c r="T4063" s="11">
        <f t="shared" si="382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</v>
      </c>
      <c r="P4064" s="7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11">
        <f t="shared" si="381"/>
        <v>42523.739212962959</v>
      </c>
      <c r="T4064" s="11">
        <f t="shared" si="382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</v>
      </c>
      <c r="P4065" s="7">
        <f t="shared" si="378"/>
        <v>15</v>
      </c>
      <c r="Q4065" t="str">
        <f t="shared" si="379"/>
        <v>theater</v>
      </c>
      <c r="R4065" t="str">
        <f t="shared" si="380"/>
        <v>plays</v>
      </c>
      <c r="S4065" s="11">
        <f t="shared" si="381"/>
        <v>41787.681527777779</v>
      </c>
      <c r="T4065" s="11">
        <f t="shared" si="382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19</v>
      </c>
      <c r="P4066" s="7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11">
        <f t="shared" si="381"/>
        <v>42093.588263888887</v>
      </c>
      <c r="T4066" s="11">
        <f t="shared" si="382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1</v>
      </c>
      <c r="P4067" s="7">
        <f t="shared" si="378"/>
        <v>6.75</v>
      </c>
      <c r="Q4067" t="str">
        <f t="shared" si="379"/>
        <v>theater</v>
      </c>
      <c r="R4067" t="str">
        <f t="shared" si="380"/>
        <v>plays</v>
      </c>
      <c r="S4067" s="11">
        <f t="shared" si="381"/>
        <v>41833.951516203706</v>
      </c>
      <c r="T4067" s="11">
        <f t="shared" si="382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0</v>
      </c>
      <c r="P4068" s="7">
        <f t="shared" si="378"/>
        <v>25</v>
      </c>
      <c r="Q4068" t="str">
        <f t="shared" si="379"/>
        <v>theater</v>
      </c>
      <c r="R4068" t="str">
        <f t="shared" si="380"/>
        <v>plays</v>
      </c>
      <c r="S4068" s="11">
        <f t="shared" si="381"/>
        <v>42479.039212962962</v>
      </c>
      <c r="T4068" s="11">
        <f t="shared" si="382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61</v>
      </c>
      <c r="P4069" s="7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11">
        <f t="shared" si="381"/>
        <v>42235.117476851854</v>
      </c>
      <c r="T4069" s="11">
        <f t="shared" si="382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1</v>
      </c>
      <c r="P4070" s="7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11">
        <f t="shared" si="381"/>
        <v>42718.963599537034</v>
      </c>
      <c r="T4070" s="11">
        <f t="shared" si="382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34</v>
      </c>
      <c r="P4071" s="7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11">
        <f t="shared" si="381"/>
        <v>42022.661527777775</v>
      </c>
      <c r="T4071" s="11">
        <f t="shared" si="382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17</v>
      </c>
      <c r="P4072" s="7">
        <f t="shared" si="378"/>
        <v>27.5</v>
      </c>
      <c r="Q4072" t="str">
        <f t="shared" si="379"/>
        <v>theater</v>
      </c>
      <c r="R4072" t="str">
        <f t="shared" si="380"/>
        <v>plays</v>
      </c>
      <c r="S4072" s="11">
        <f t="shared" si="381"/>
        <v>42031.666898148149</v>
      </c>
      <c r="T4072" s="11">
        <f t="shared" si="382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7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11">
        <f t="shared" si="381"/>
        <v>42700.804756944446</v>
      </c>
      <c r="T4073" s="11">
        <f t="shared" si="382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0</v>
      </c>
      <c r="P4074" s="7">
        <f t="shared" si="378"/>
        <v>2</v>
      </c>
      <c r="Q4074" t="str">
        <f t="shared" si="379"/>
        <v>theater</v>
      </c>
      <c r="R4074" t="str">
        <f t="shared" si="380"/>
        <v>plays</v>
      </c>
      <c r="S4074" s="11">
        <f t="shared" si="381"/>
        <v>41812.77443287037</v>
      </c>
      <c r="T4074" s="11">
        <f t="shared" si="382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</v>
      </c>
      <c r="P4075" s="7">
        <f t="shared" si="378"/>
        <v>18.5</v>
      </c>
      <c r="Q4075" t="str">
        <f t="shared" si="379"/>
        <v>theater</v>
      </c>
      <c r="R4075" t="str">
        <f t="shared" si="380"/>
        <v>plays</v>
      </c>
      <c r="S4075" s="11">
        <f t="shared" si="381"/>
        <v>42078.34520833334</v>
      </c>
      <c r="T4075" s="11">
        <f t="shared" si="382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27</v>
      </c>
      <c r="P4076" s="7">
        <f t="shared" si="378"/>
        <v>35</v>
      </c>
      <c r="Q4076" t="str">
        <f t="shared" si="379"/>
        <v>theater</v>
      </c>
      <c r="R4076" t="str">
        <f t="shared" si="380"/>
        <v>plays</v>
      </c>
      <c r="S4076" s="11">
        <f t="shared" si="381"/>
        <v>42283.552951388891</v>
      </c>
      <c r="T4076" s="11">
        <f t="shared" si="382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29</v>
      </c>
      <c r="P4077" s="7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11">
        <f t="shared" si="381"/>
        <v>41779.045937499999</v>
      </c>
      <c r="T4077" s="11">
        <f t="shared" si="382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7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11">
        <f t="shared" si="381"/>
        <v>41905.795706018522</v>
      </c>
      <c r="T4078" s="11">
        <f t="shared" si="382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9</v>
      </c>
      <c r="P4079" s="7">
        <f t="shared" si="378"/>
        <v>222.5</v>
      </c>
      <c r="Q4079" t="str">
        <f t="shared" si="379"/>
        <v>theater</v>
      </c>
      <c r="R4079" t="str">
        <f t="shared" si="380"/>
        <v>plays</v>
      </c>
      <c r="S4079" s="11">
        <f t="shared" si="381"/>
        <v>42695.7105787037</v>
      </c>
      <c r="T4079" s="11">
        <f t="shared" si="382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7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11">
        <f t="shared" si="381"/>
        <v>42732.787523148145</v>
      </c>
      <c r="T4080" s="11">
        <f t="shared" si="382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0</v>
      </c>
      <c r="P4081" s="7">
        <f t="shared" si="378"/>
        <v>5</v>
      </c>
      <c r="Q4081" t="str">
        <f t="shared" si="379"/>
        <v>theater</v>
      </c>
      <c r="R4081" t="str">
        <f t="shared" si="380"/>
        <v>plays</v>
      </c>
      <c r="S4081" s="11">
        <f t="shared" si="381"/>
        <v>42510.938900462963</v>
      </c>
      <c r="T4081" s="11">
        <f t="shared" si="382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7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11">
        <f t="shared" si="381"/>
        <v>42511.698101851856</v>
      </c>
      <c r="T4082" s="11">
        <f t="shared" si="382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16</v>
      </c>
      <c r="P4083" s="7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11">
        <f t="shared" si="381"/>
        <v>42041.581307870365</v>
      </c>
      <c r="T4083" s="11">
        <f t="shared" si="382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2</v>
      </c>
      <c r="P4084" s="7">
        <f t="shared" si="378"/>
        <v>1.5</v>
      </c>
      <c r="Q4084" t="str">
        <f t="shared" si="379"/>
        <v>theater</v>
      </c>
      <c r="R4084" t="str">
        <f t="shared" si="380"/>
        <v>plays</v>
      </c>
      <c r="S4084" s="11">
        <f t="shared" si="381"/>
        <v>42307.189270833333</v>
      </c>
      <c r="T4084" s="11">
        <f t="shared" si="382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22</v>
      </c>
      <c r="P4085" s="7">
        <f t="shared" si="378"/>
        <v>126.5</v>
      </c>
      <c r="Q4085" t="str">
        <f t="shared" si="379"/>
        <v>theater</v>
      </c>
      <c r="R4085" t="str">
        <f t="shared" si="380"/>
        <v>plays</v>
      </c>
      <c r="S4085" s="11">
        <f t="shared" si="381"/>
        <v>42353.761759259258</v>
      </c>
      <c r="T4085" s="11">
        <f t="shared" si="382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0</v>
      </c>
      <c r="P4086" s="7">
        <f t="shared" si="378"/>
        <v>10</v>
      </c>
      <c r="Q4086" t="str">
        <f t="shared" si="379"/>
        <v>theater</v>
      </c>
      <c r="R4086" t="str">
        <f t="shared" si="380"/>
        <v>plays</v>
      </c>
      <c r="S4086" s="11">
        <f t="shared" si="381"/>
        <v>42622.436412037037</v>
      </c>
      <c r="T4086" s="11">
        <f t="shared" si="382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0</v>
      </c>
      <c r="P4087" s="7">
        <f t="shared" si="378"/>
        <v>10</v>
      </c>
      <c r="Q4087" t="str">
        <f t="shared" si="379"/>
        <v>theater</v>
      </c>
      <c r="R4087" t="str">
        <f t="shared" si="380"/>
        <v>plays</v>
      </c>
      <c r="S4087" s="11">
        <f t="shared" si="381"/>
        <v>42058.603877314818</v>
      </c>
      <c r="T4087" s="11">
        <f t="shared" si="382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5</v>
      </c>
      <c r="P4088" s="7">
        <f t="shared" si="378"/>
        <v>9.4</v>
      </c>
      <c r="Q4088" t="str">
        <f t="shared" si="379"/>
        <v>theater</v>
      </c>
      <c r="R4088" t="str">
        <f t="shared" si="380"/>
        <v>plays</v>
      </c>
      <c r="S4088" s="11">
        <f t="shared" si="381"/>
        <v>42304.940960648149</v>
      </c>
      <c r="T4088" s="11">
        <f t="shared" si="382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7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11">
        <f t="shared" si="381"/>
        <v>42538.742893518516</v>
      </c>
      <c r="T4089" s="11">
        <f t="shared" si="382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11</v>
      </c>
      <c r="P4090" s="7">
        <f t="shared" si="378"/>
        <v>72</v>
      </c>
      <c r="Q4090" t="str">
        <f t="shared" si="379"/>
        <v>theater</v>
      </c>
      <c r="R4090" t="str">
        <f t="shared" si="380"/>
        <v>plays</v>
      </c>
      <c r="S4090" s="11">
        <f t="shared" si="381"/>
        <v>41990.612546296295</v>
      </c>
      <c r="T4090" s="11">
        <f t="shared" si="382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5</v>
      </c>
      <c r="P4091" s="7">
        <f t="shared" si="378"/>
        <v>30</v>
      </c>
      <c r="Q4091" t="str">
        <f t="shared" si="379"/>
        <v>theater</v>
      </c>
      <c r="R4091" t="str">
        <f t="shared" si="380"/>
        <v>plays</v>
      </c>
      <c r="S4091" s="11">
        <f t="shared" si="381"/>
        <v>42122.732499999998</v>
      </c>
      <c r="T4091" s="11">
        <f t="shared" si="382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</v>
      </c>
      <c r="P4092" s="7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11">
        <f t="shared" si="381"/>
        <v>42209.67288194444</v>
      </c>
      <c r="T4092" s="11">
        <f t="shared" si="382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13</v>
      </c>
      <c r="P4093" s="7">
        <f t="shared" si="378"/>
        <v>25.5</v>
      </c>
      <c r="Q4093" t="str">
        <f t="shared" si="379"/>
        <v>theater</v>
      </c>
      <c r="R4093" t="str">
        <f t="shared" si="380"/>
        <v>plays</v>
      </c>
      <c r="S4093" s="11">
        <f t="shared" si="381"/>
        <v>41990.506377314814</v>
      </c>
      <c r="T4093" s="11">
        <f t="shared" si="382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0</v>
      </c>
      <c r="P4094" s="7">
        <f t="shared" si="378"/>
        <v>20</v>
      </c>
      <c r="Q4094" t="str">
        <f t="shared" si="379"/>
        <v>theater</v>
      </c>
      <c r="R4094" t="str">
        <f t="shared" si="380"/>
        <v>plays</v>
      </c>
      <c r="S4094" s="11">
        <f t="shared" si="381"/>
        <v>42039.194988425923</v>
      </c>
      <c r="T4094" s="11">
        <f t="shared" si="382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</v>
      </c>
      <c r="P4095" s="7">
        <f t="shared" si="378"/>
        <v>15</v>
      </c>
      <c r="Q4095" t="str">
        <f t="shared" si="379"/>
        <v>theater</v>
      </c>
      <c r="R4095" t="str">
        <f t="shared" si="380"/>
        <v>plays</v>
      </c>
      <c r="S4095" s="11">
        <f t="shared" si="381"/>
        <v>42178.815891203703</v>
      </c>
      <c r="T4095" s="11">
        <f t="shared" si="382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37</v>
      </c>
      <c r="P4096" s="7">
        <f t="shared" si="378"/>
        <v>91.25</v>
      </c>
      <c r="Q4096" t="str">
        <f t="shared" si="379"/>
        <v>theater</v>
      </c>
      <c r="R4096" t="str">
        <f t="shared" si="380"/>
        <v>plays</v>
      </c>
      <c r="S4096" s="11">
        <f t="shared" si="381"/>
        <v>41890.086805555555</v>
      </c>
      <c r="T4096" s="11">
        <f t="shared" si="382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3</v>
      </c>
      <c r="P4097" s="7">
        <f t="shared" si="378"/>
        <v>800</v>
      </c>
      <c r="Q4097" t="str">
        <f t="shared" si="379"/>
        <v>theater</v>
      </c>
      <c r="R4097" t="str">
        <f t="shared" si="380"/>
        <v>plays</v>
      </c>
      <c r="S4097" s="11">
        <f t="shared" si="381"/>
        <v>42693.031828703708</v>
      </c>
      <c r="T4097" s="11">
        <f t="shared" si="382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11</v>
      </c>
      <c r="P4098" s="7">
        <f t="shared" si="378"/>
        <v>80</v>
      </c>
      <c r="Q4098" t="str">
        <f t="shared" ref="Q4098:Q4115" si="384">(LEFT($N4098,SEARCH("/",$N4098,1)-1))</f>
        <v>theater</v>
      </c>
      <c r="R4098" t="str">
        <f t="shared" ref="R4098:R4115" si="385">RIGHT($N4098,LEN($N4098)-SEARCH("/",$N4098))</f>
        <v>plays</v>
      </c>
      <c r="S4098" s="11">
        <f t="shared" ref="S4098:S4115" si="386">((($J4098/60)/60)/24)+DATE(1970,1,1)</f>
        <v>42750.530312499999</v>
      </c>
      <c r="T4098" s="11">
        <f t="shared" ref="T4098:T4115" si="387">((($I4098/60)/60)/24)+DATE(1970,1,1)</f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8">ROUND(((E4099/D4099)*100),0)</f>
        <v>0</v>
      </c>
      <c r="P4099" s="7" t="e">
        <f t="shared" si="378"/>
        <v>#DIV/0!</v>
      </c>
      <c r="Q4099" t="str">
        <f t="shared" si="384"/>
        <v>theater</v>
      </c>
      <c r="R4099" t="str">
        <f t="shared" si="385"/>
        <v>plays</v>
      </c>
      <c r="S4099" s="11">
        <f t="shared" si="386"/>
        <v>42344.824502314819</v>
      </c>
      <c r="T4099" s="11">
        <f t="shared" si="387"/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8"/>
        <v>0</v>
      </c>
      <c r="P4100" s="7" t="e">
        <f t="shared" ref="P4100:P4103" si="389">($E4100/$L4100)</f>
        <v>#DIV/0!</v>
      </c>
      <c r="Q4100" t="str">
        <f t="shared" si="384"/>
        <v>theater</v>
      </c>
      <c r="R4100" t="str">
        <f t="shared" si="385"/>
        <v>plays</v>
      </c>
      <c r="S4100" s="11">
        <f t="shared" si="386"/>
        <v>42495.722187499996</v>
      </c>
      <c r="T4100" s="11">
        <f t="shared" si="387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8"/>
        <v>1</v>
      </c>
      <c r="P4101" s="7">
        <f t="shared" si="389"/>
        <v>50</v>
      </c>
      <c r="Q4101" t="str">
        <f t="shared" si="384"/>
        <v>theater</v>
      </c>
      <c r="R4101" t="str">
        <f t="shared" si="385"/>
        <v>plays</v>
      </c>
      <c r="S4101" s="11">
        <f t="shared" si="386"/>
        <v>42570.850381944445</v>
      </c>
      <c r="T4101" s="11">
        <f t="shared" si="387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8"/>
        <v>0</v>
      </c>
      <c r="P4102" s="7" t="e">
        <f t="shared" si="389"/>
        <v>#DIV/0!</v>
      </c>
      <c r="Q4102" t="str">
        <f t="shared" si="384"/>
        <v>theater</v>
      </c>
      <c r="R4102" t="str">
        <f t="shared" si="385"/>
        <v>plays</v>
      </c>
      <c r="S4102" s="11">
        <f t="shared" si="386"/>
        <v>41927.124884259261</v>
      </c>
      <c r="T4102" s="11">
        <f t="shared" si="387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8"/>
        <v>0</v>
      </c>
      <c r="P4103" s="7" t="e">
        <f t="shared" si="389"/>
        <v>#DIV/0!</v>
      </c>
      <c r="Q4103" t="str">
        <f t="shared" si="384"/>
        <v>theater</v>
      </c>
      <c r="R4103" t="str">
        <f t="shared" si="385"/>
        <v>plays</v>
      </c>
      <c r="S4103" s="11">
        <f t="shared" si="386"/>
        <v>42730.903726851851</v>
      </c>
      <c r="T4103" s="11">
        <f t="shared" si="387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8"/>
        <v>27</v>
      </c>
      <c r="P4104" s="7">
        <f t="shared" ref="P4104:P4115" si="390">($E4104/$L4104)</f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6"/>
        <v>42475.848067129627</v>
      </c>
      <c r="T4104" s="11">
        <f t="shared" si="387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8"/>
        <v>10</v>
      </c>
      <c r="P4105" s="7">
        <f t="shared" si="390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6"/>
        <v>42188.83293981482</v>
      </c>
      <c r="T4105" s="11">
        <f t="shared" si="387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8"/>
        <v>21</v>
      </c>
      <c r="P4106" s="7">
        <f t="shared" si="390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6"/>
        <v>42640.278171296297</v>
      </c>
      <c r="T4106" s="11">
        <f t="shared" si="387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8"/>
        <v>7</v>
      </c>
      <c r="P4107" s="7">
        <f t="shared" si="390"/>
        <v>383.33333333333331</v>
      </c>
      <c r="Q4107" t="str">
        <f t="shared" si="384"/>
        <v>theater</v>
      </c>
      <c r="R4107" t="str">
        <f t="shared" si="385"/>
        <v>plays</v>
      </c>
      <c r="S4107" s="11">
        <f t="shared" si="386"/>
        <v>42697.010520833333</v>
      </c>
      <c r="T4107" s="11">
        <f t="shared" si="387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8"/>
        <v>71</v>
      </c>
      <c r="P4108" s="7">
        <f t="shared" si="390"/>
        <v>106.96969696969697</v>
      </c>
      <c r="Q4108" t="str">
        <f t="shared" si="384"/>
        <v>theater</v>
      </c>
      <c r="R4108" t="str">
        <f t="shared" si="385"/>
        <v>plays</v>
      </c>
      <c r="S4108" s="11">
        <f t="shared" si="386"/>
        <v>42053.049375000002</v>
      </c>
      <c r="T4108" s="11">
        <f t="shared" si="387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8"/>
        <v>2</v>
      </c>
      <c r="P4109" s="7">
        <f t="shared" si="390"/>
        <v>10.25</v>
      </c>
      <c r="Q4109" t="str">
        <f t="shared" si="384"/>
        <v>theater</v>
      </c>
      <c r="R4109" t="str">
        <f t="shared" si="385"/>
        <v>plays</v>
      </c>
      <c r="S4109" s="11">
        <f t="shared" si="386"/>
        <v>41883.916678240741</v>
      </c>
      <c r="T4109" s="11">
        <f t="shared" si="387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8"/>
        <v>2</v>
      </c>
      <c r="P4110" s="7">
        <f t="shared" si="390"/>
        <v>59</v>
      </c>
      <c r="Q4110" t="str">
        <f t="shared" si="384"/>
        <v>theater</v>
      </c>
      <c r="R4110" t="str">
        <f t="shared" si="385"/>
        <v>plays</v>
      </c>
      <c r="S4110" s="11">
        <f t="shared" si="386"/>
        <v>42767.031678240746</v>
      </c>
      <c r="T4110" s="11">
        <f t="shared" si="387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8"/>
        <v>0</v>
      </c>
      <c r="P4111" s="7" t="e">
        <f t="shared" si="390"/>
        <v>#DIV/0!</v>
      </c>
      <c r="Q4111" t="str">
        <f t="shared" si="384"/>
        <v>theater</v>
      </c>
      <c r="R4111" t="str">
        <f t="shared" si="385"/>
        <v>plays</v>
      </c>
      <c r="S4111" s="11">
        <f t="shared" si="386"/>
        <v>42307.539398148147</v>
      </c>
      <c r="T4111" s="11">
        <f t="shared" si="387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8"/>
        <v>29</v>
      </c>
      <c r="P4112" s="7">
        <f t="shared" si="390"/>
        <v>14.333333333333334</v>
      </c>
      <c r="Q4112" t="str">
        <f t="shared" si="384"/>
        <v>theater</v>
      </c>
      <c r="R4112" t="str">
        <f t="shared" si="385"/>
        <v>plays</v>
      </c>
      <c r="S4112" s="11">
        <f t="shared" si="386"/>
        <v>42512.626747685179</v>
      </c>
      <c r="T4112" s="11">
        <f t="shared" si="387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8"/>
        <v>3</v>
      </c>
      <c r="P4113" s="7">
        <f t="shared" si="390"/>
        <v>15.666666666666666</v>
      </c>
      <c r="Q4113" t="str">
        <f t="shared" si="384"/>
        <v>theater</v>
      </c>
      <c r="R4113" t="str">
        <f t="shared" si="385"/>
        <v>plays</v>
      </c>
      <c r="S4113" s="11">
        <f t="shared" si="386"/>
        <v>42029.135879629626</v>
      </c>
      <c r="T4113" s="11">
        <f t="shared" si="387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8"/>
        <v>0</v>
      </c>
      <c r="P4114" s="7">
        <f t="shared" si="390"/>
        <v>1</v>
      </c>
      <c r="Q4114" t="str">
        <f t="shared" si="384"/>
        <v>theater</v>
      </c>
      <c r="R4114" t="str">
        <f t="shared" si="385"/>
        <v>plays</v>
      </c>
      <c r="S4114" s="11">
        <f t="shared" si="386"/>
        <v>42400.946597222224</v>
      </c>
      <c r="T4114" s="11">
        <f t="shared" si="387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8"/>
        <v>0</v>
      </c>
      <c r="P4115" s="7">
        <f t="shared" si="390"/>
        <v>1</v>
      </c>
      <c r="Q4115" t="str">
        <f t="shared" si="384"/>
        <v>theater</v>
      </c>
      <c r="R4115" t="str">
        <f t="shared" si="385"/>
        <v>plays</v>
      </c>
      <c r="S4115" s="11">
        <f t="shared" si="386"/>
        <v>42358.573182870372</v>
      </c>
      <c r="T4115" s="11">
        <f t="shared" si="387"/>
        <v>42377.273611111115</v>
      </c>
    </row>
  </sheetData>
  <conditionalFormatting sqref="O2:O1048576"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4115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</conditionalFormatting>
  <conditionalFormatting sqref="F1:F1048576">
    <cfRule type="cellIs" dxfId="8" priority="1" operator="equal">
      <formula>"live"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45C9D-C868-6E4B-9B71-CF9090C08613}">
  <dimension ref="A1:F14"/>
  <sheetViews>
    <sheetView tabSelected="1" workbookViewId="0">
      <selection activeCell="Q46" sqref="Q4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14.83203125" customWidth="1"/>
    <col min="9" max="9" width="14.83203125" bestFit="1" customWidth="1"/>
    <col min="10" max="10" width="10" bestFit="1" customWidth="1"/>
  </cols>
  <sheetData>
    <row r="1" spans="1:6">
      <c r="A1" s="9" t="s">
        <v>8223</v>
      </c>
      <c r="B1" t="s">
        <v>8322</v>
      </c>
    </row>
    <row r="3" spans="1:6">
      <c r="A3" s="9" t="s">
        <v>8310</v>
      </c>
      <c r="B3" s="9" t="s">
        <v>8323</v>
      </c>
    </row>
    <row r="4" spans="1:6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>
      <c r="A5" s="10" t="s">
        <v>8312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>
      <c r="A6" s="10" t="s">
        <v>8313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>
      <c r="A7" s="10" t="s">
        <v>8314</v>
      </c>
      <c r="B7" s="8">
        <v>80</v>
      </c>
      <c r="C7" s="8"/>
      <c r="D7" s="8">
        <v>140</v>
      </c>
      <c r="E7" s="8"/>
      <c r="F7" s="8">
        <v>220</v>
      </c>
    </row>
    <row r="8" spans="1:6">
      <c r="A8" s="10" t="s">
        <v>8315</v>
      </c>
      <c r="B8" s="8"/>
      <c r="C8" s="8"/>
      <c r="D8" s="8"/>
      <c r="E8" s="8">
        <v>24</v>
      </c>
      <c r="F8" s="8">
        <v>24</v>
      </c>
    </row>
    <row r="9" spans="1:6">
      <c r="A9" s="10" t="s">
        <v>8316</v>
      </c>
      <c r="B9" s="8">
        <v>539</v>
      </c>
      <c r="C9" s="8">
        <v>21</v>
      </c>
      <c r="D9" s="8">
        <v>120</v>
      </c>
      <c r="E9" s="8">
        <v>20</v>
      </c>
      <c r="F9" s="8">
        <v>700</v>
      </c>
    </row>
    <row r="10" spans="1:6">
      <c r="A10" s="10" t="s">
        <v>8317</v>
      </c>
      <c r="B10" s="8">
        <v>103</v>
      </c>
      <c r="C10" s="8"/>
      <c r="D10" s="8">
        <v>117</v>
      </c>
      <c r="E10" s="8"/>
      <c r="F10" s="8">
        <v>220</v>
      </c>
    </row>
    <row r="11" spans="1:6">
      <c r="A11" s="10" t="s">
        <v>8318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>
      <c r="A12" s="10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>
      <c r="A13" s="10" t="s">
        <v>8320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>
      <c r="A14" s="10" t="s">
        <v>8321</v>
      </c>
      <c r="B14" s="8">
        <v>2184</v>
      </c>
      <c r="C14" s="8">
        <v>51</v>
      </c>
      <c r="D14" s="8">
        <v>1530</v>
      </c>
      <c r="E14" s="8">
        <v>349</v>
      </c>
      <c r="F14" s="8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5E21-EAE1-634A-AC13-9A3D40DFAC88}">
  <dimension ref="A1:F47"/>
  <sheetViews>
    <sheetView topLeftCell="E1" workbookViewId="0">
      <selection activeCell="N4" sqref="N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9" t="s">
        <v>8223</v>
      </c>
      <c r="B1" t="s">
        <v>8322</v>
      </c>
    </row>
    <row r="2" spans="1:6">
      <c r="A2" s="9" t="s">
        <v>8308</v>
      </c>
      <c r="B2" t="s">
        <v>8322</v>
      </c>
    </row>
    <row r="4" spans="1:6">
      <c r="A4" s="9" t="s">
        <v>8310</v>
      </c>
      <c r="B4" s="9" t="s">
        <v>8323</v>
      </c>
    </row>
    <row r="5" spans="1:6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10" t="s">
        <v>8324</v>
      </c>
      <c r="B6" s="8"/>
      <c r="C6" s="8">
        <v>100</v>
      </c>
      <c r="D6" s="8"/>
      <c r="E6" s="8"/>
      <c r="F6" s="8">
        <v>100</v>
      </c>
    </row>
    <row r="7" spans="1:6">
      <c r="A7" s="10" t="s">
        <v>8325</v>
      </c>
      <c r="B7" s="8">
        <v>20</v>
      </c>
      <c r="C7" s="8"/>
      <c r="D7" s="8"/>
      <c r="E7" s="8"/>
      <c r="F7" s="8">
        <v>20</v>
      </c>
    </row>
    <row r="8" spans="1:6">
      <c r="A8" s="10" t="s">
        <v>8326</v>
      </c>
      <c r="B8" s="8">
        <v>24</v>
      </c>
      <c r="C8" s="8"/>
      <c r="D8" s="8"/>
      <c r="E8" s="8"/>
      <c r="F8" s="8">
        <v>24</v>
      </c>
    </row>
    <row r="9" spans="1:6">
      <c r="A9" s="10" t="s">
        <v>8327</v>
      </c>
      <c r="B9" s="8"/>
      <c r="C9" s="8">
        <v>40</v>
      </c>
      <c r="D9" s="8"/>
      <c r="E9" s="8"/>
      <c r="F9" s="8">
        <v>40</v>
      </c>
    </row>
    <row r="10" spans="1:6">
      <c r="A10" s="10" t="s">
        <v>8328</v>
      </c>
      <c r="B10" s="8"/>
      <c r="C10" s="8"/>
      <c r="D10" s="8"/>
      <c r="E10" s="8">
        <v>40</v>
      </c>
      <c r="F10" s="8">
        <v>40</v>
      </c>
    </row>
    <row r="11" spans="1:6">
      <c r="A11" s="10" t="s">
        <v>8329</v>
      </c>
      <c r="B11" s="8"/>
      <c r="C11" s="8"/>
      <c r="D11" s="8"/>
      <c r="E11" s="8">
        <v>180</v>
      </c>
      <c r="F11" s="8">
        <v>180</v>
      </c>
    </row>
    <row r="12" spans="1:6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>
      <c r="A14" s="10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8336</v>
      </c>
      <c r="B18" s="8"/>
      <c r="C18" s="8"/>
      <c r="D18" s="8"/>
      <c r="E18" s="8">
        <v>140</v>
      </c>
      <c r="F18" s="8">
        <v>140</v>
      </c>
    </row>
    <row r="19" spans="1:6">
      <c r="A19" s="10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10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10" t="s">
        <v>8340</v>
      </c>
      <c r="B22" s="8"/>
      <c r="C22" s="8"/>
      <c r="D22" s="8"/>
      <c r="E22" s="8">
        <v>20</v>
      </c>
      <c r="F22" s="8">
        <v>20</v>
      </c>
    </row>
    <row r="23" spans="1:6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10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10" t="s">
        <v>8344</v>
      </c>
      <c r="B26" s="8"/>
      <c r="C26" s="8"/>
      <c r="D26" s="8"/>
      <c r="E26" s="8">
        <v>60</v>
      </c>
      <c r="F26" s="8">
        <v>60</v>
      </c>
    </row>
    <row r="27" spans="1:6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10" t="s">
        <v>8349</v>
      </c>
      <c r="B31" s="8"/>
      <c r="C31" s="8"/>
      <c r="D31" s="8">
        <v>1</v>
      </c>
      <c r="E31" s="8">
        <v>39</v>
      </c>
      <c r="F31" s="8">
        <v>40</v>
      </c>
    </row>
    <row r="32" spans="1:6">
      <c r="A32" s="10" t="s">
        <v>8350</v>
      </c>
      <c r="B32" s="8"/>
      <c r="C32" s="8"/>
      <c r="D32" s="8"/>
      <c r="E32" s="8">
        <v>20</v>
      </c>
      <c r="F32" s="8">
        <v>20</v>
      </c>
    </row>
    <row r="33" spans="1:6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8352</v>
      </c>
      <c r="B34" s="8"/>
      <c r="C34" s="8"/>
      <c r="D34" s="8"/>
      <c r="E34" s="8">
        <v>260</v>
      </c>
      <c r="F34" s="8">
        <v>260</v>
      </c>
    </row>
    <row r="35" spans="1:6">
      <c r="A35" s="10" t="s">
        <v>8353</v>
      </c>
      <c r="B35" s="8">
        <v>40</v>
      </c>
      <c r="C35" s="8"/>
      <c r="D35" s="8"/>
      <c r="E35" s="8"/>
      <c r="F35" s="8">
        <v>40</v>
      </c>
    </row>
    <row r="36" spans="1:6">
      <c r="A36" s="10" t="s">
        <v>8354</v>
      </c>
      <c r="B36" s="8"/>
      <c r="C36" s="8"/>
      <c r="D36" s="8"/>
      <c r="E36" s="8">
        <v>60</v>
      </c>
      <c r="F36" s="8">
        <v>60</v>
      </c>
    </row>
    <row r="37" spans="1:6">
      <c r="A37" s="10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10" t="s">
        <v>8358</v>
      </c>
      <c r="B40" s="8"/>
      <c r="C40" s="8"/>
      <c r="D40" s="8"/>
      <c r="E40" s="8">
        <v>80</v>
      </c>
      <c r="F40" s="8">
        <v>80</v>
      </c>
    </row>
    <row r="41" spans="1:6">
      <c r="A41" s="10" t="s">
        <v>8359</v>
      </c>
      <c r="B41" s="8"/>
      <c r="C41" s="8"/>
      <c r="D41" s="8"/>
      <c r="E41" s="8">
        <v>60</v>
      </c>
      <c r="F41" s="8">
        <v>60</v>
      </c>
    </row>
    <row r="42" spans="1:6">
      <c r="A42" s="10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10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10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10" t="s">
        <v>8364</v>
      </c>
      <c r="B46" s="8">
        <v>20</v>
      </c>
      <c r="C46" s="8"/>
      <c r="D46" s="8"/>
      <c r="E46" s="8"/>
      <c r="F46" s="8">
        <v>20</v>
      </c>
    </row>
    <row r="47" spans="1:6">
      <c r="A47" s="10" t="s">
        <v>8321</v>
      </c>
      <c r="B47" s="8">
        <v>349</v>
      </c>
      <c r="C47" s="8">
        <v>1530</v>
      </c>
      <c r="D47" s="8">
        <v>51</v>
      </c>
      <c r="E47" s="8">
        <v>2184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8BEF6-7105-364C-9C2F-97C3BC426D1E}">
  <dimension ref="A1:E18"/>
  <sheetViews>
    <sheetView workbookViewId="0">
      <selection activeCell="C4" sqref="C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9" t="s">
        <v>8308</v>
      </c>
      <c r="B1" t="s">
        <v>8322</v>
      </c>
    </row>
    <row r="2" spans="1:5">
      <c r="A2" s="9" t="s">
        <v>8379</v>
      </c>
      <c r="B2" t="s">
        <v>8322</v>
      </c>
    </row>
    <row r="4" spans="1:5">
      <c r="A4" s="9" t="s">
        <v>8310</v>
      </c>
      <c r="B4" s="9" t="s">
        <v>8323</v>
      </c>
    </row>
    <row r="5" spans="1:5">
      <c r="A5" s="9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>
      <c r="A6" s="13" t="s">
        <v>8373</v>
      </c>
      <c r="B6" s="8">
        <v>34</v>
      </c>
      <c r="C6" s="8">
        <v>149</v>
      </c>
      <c r="D6" s="8">
        <v>182</v>
      </c>
      <c r="E6" s="8">
        <v>365</v>
      </c>
    </row>
    <row r="7" spans="1:5">
      <c r="A7" s="13" t="s">
        <v>8374</v>
      </c>
      <c r="B7" s="8">
        <v>27</v>
      </c>
      <c r="C7" s="8">
        <v>106</v>
      </c>
      <c r="D7" s="8">
        <v>202</v>
      </c>
      <c r="E7" s="8">
        <v>335</v>
      </c>
    </row>
    <row r="8" spans="1:5">
      <c r="A8" s="13" t="s">
        <v>8375</v>
      </c>
      <c r="B8" s="8">
        <v>28</v>
      </c>
      <c r="C8" s="8">
        <v>108</v>
      </c>
      <c r="D8" s="8">
        <v>180</v>
      </c>
      <c r="E8" s="8">
        <v>316</v>
      </c>
    </row>
    <row r="9" spans="1:5">
      <c r="A9" s="13" t="s">
        <v>8376</v>
      </c>
      <c r="B9" s="8">
        <v>27</v>
      </c>
      <c r="C9" s="8">
        <v>102</v>
      </c>
      <c r="D9" s="8">
        <v>192</v>
      </c>
      <c r="E9" s="8">
        <v>321</v>
      </c>
    </row>
    <row r="10" spans="1:5">
      <c r="A10" s="13" t="s">
        <v>8367</v>
      </c>
      <c r="B10" s="8">
        <v>26</v>
      </c>
      <c r="C10" s="8">
        <v>126</v>
      </c>
      <c r="D10" s="8">
        <v>234</v>
      </c>
      <c r="E10" s="8">
        <v>386</v>
      </c>
    </row>
    <row r="11" spans="1:5">
      <c r="A11" s="13" t="s">
        <v>8377</v>
      </c>
      <c r="B11" s="8">
        <v>27</v>
      </c>
      <c r="C11" s="8">
        <v>147</v>
      </c>
      <c r="D11" s="8">
        <v>210</v>
      </c>
      <c r="E11" s="8">
        <v>384</v>
      </c>
    </row>
    <row r="12" spans="1:5">
      <c r="A12" s="13" t="s">
        <v>8368</v>
      </c>
      <c r="B12" s="8">
        <v>43</v>
      </c>
      <c r="C12" s="8">
        <v>150</v>
      </c>
      <c r="D12" s="8">
        <v>194</v>
      </c>
      <c r="E12" s="8">
        <v>387</v>
      </c>
    </row>
    <row r="13" spans="1:5">
      <c r="A13" s="13" t="s">
        <v>8369</v>
      </c>
      <c r="B13" s="8">
        <v>33</v>
      </c>
      <c r="C13" s="8">
        <v>134</v>
      </c>
      <c r="D13" s="8">
        <v>166</v>
      </c>
      <c r="E13" s="8">
        <v>333</v>
      </c>
    </row>
    <row r="14" spans="1:5">
      <c r="A14" s="13" t="s">
        <v>8370</v>
      </c>
      <c r="B14" s="8">
        <v>24</v>
      </c>
      <c r="C14" s="8">
        <v>127</v>
      </c>
      <c r="D14" s="8">
        <v>147</v>
      </c>
      <c r="E14" s="8">
        <v>298</v>
      </c>
    </row>
    <row r="15" spans="1:5">
      <c r="A15" s="13" t="s">
        <v>8371</v>
      </c>
      <c r="B15" s="8">
        <v>20</v>
      </c>
      <c r="C15" s="8">
        <v>149</v>
      </c>
      <c r="D15" s="8">
        <v>183</v>
      </c>
      <c r="E15" s="8">
        <v>352</v>
      </c>
    </row>
    <row r="16" spans="1:5">
      <c r="A16" s="13" t="s">
        <v>8372</v>
      </c>
      <c r="B16" s="8">
        <v>37</v>
      </c>
      <c r="C16" s="8">
        <v>114</v>
      </c>
      <c r="D16" s="8">
        <v>183</v>
      </c>
      <c r="E16" s="8">
        <v>334</v>
      </c>
    </row>
    <row r="17" spans="1:5">
      <c r="A17" s="13" t="s">
        <v>8378</v>
      </c>
      <c r="B17" s="8">
        <v>23</v>
      </c>
      <c r="C17" s="8">
        <v>118</v>
      </c>
      <c r="D17" s="8">
        <v>111</v>
      </c>
      <c r="E17" s="8">
        <v>252</v>
      </c>
    </row>
    <row r="18" spans="1:5">
      <c r="A18" s="13" t="s">
        <v>8321</v>
      </c>
      <c r="B18" s="8">
        <v>349</v>
      </c>
      <c r="C18" s="8">
        <v>1530</v>
      </c>
      <c r="D18" s="8">
        <v>2184</v>
      </c>
      <c r="E18" s="8">
        <v>4063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4A22-EAD2-644D-9CFE-34EBF6B0AFF5}">
  <dimension ref="A1:XFD13"/>
  <sheetViews>
    <sheetView workbookViewId="0">
      <selection activeCell="C8" sqref="C8"/>
    </sheetView>
  </sheetViews>
  <sheetFormatPr baseColWidth="10" defaultRowHeight="15"/>
  <cols>
    <col min="1" max="1" width="34.6640625" customWidth="1"/>
    <col min="2" max="2" width="21.83203125" customWidth="1"/>
    <col min="3" max="3" width="31.6640625" style="8" customWidth="1"/>
    <col min="4" max="4" width="67.33203125" style="8" customWidth="1"/>
    <col min="5" max="5" width="69.6640625" style="8" customWidth="1"/>
    <col min="6" max="6" width="19" style="8" customWidth="1"/>
    <col min="7" max="7" width="17.5" style="8" customWidth="1"/>
    <col min="8" max="8" width="51.6640625" style="8" customWidth="1"/>
  </cols>
  <sheetData>
    <row r="1" spans="1:16384" s="20" customFormat="1">
      <c r="A1" s="20" t="s">
        <v>8381</v>
      </c>
      <c r="B1" s="20" t="s">
        <v>8382</v>
      </c>
      <c r="C1" s="20" t="s">
        <v>8383</v>
      </c>
      <c r="D1" s="20" t="s">
        <v>8384</v>
      </c>
      <c r="E1" s="20" t="s">
        <v>8385</v>
      </c>
      <c r="F1" s="20" t="s">
        <v>8386</v>
      </c>
      <c r="G1" s="20" t="s">
        <v>8387</v>
      </c>
      <c r="H1" s="20" t="s">
        <v>8388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  <c r="XFA1"/>
      <c r="XFB1"/>
      <c r="XFC1"/>
      <c r="XFD1"/>
    </row>
    <row r="2" spans="1:16384">
      <c r="A2" t="s">
        <v>8389</v>
      </c>
      <c r="B2">
        <f>COUNTIFS(Data_Set!$D$2:$D$4115,"&lt;=999",Data_Set!$F$2:$F$4115,"successful")</f>
        <v>322</v>
      </c>
      <c r="C2" s="8">
        <f>COUNTIFS(Data_Set!$D$2:$D$4115,"&lt;=999",Data_Set!$F$2:$F$4115,"failed")</f>
        <v>113</v>
      </c>
      <c r="D2" s="8">
        <f>COUNTIFS(Data_Set!$D$2:$D$4115,"&lt;=999",Data_Set!$F$2:$F$4115,"canceled")</f>
        <v>18</v>
      </c>
      <c r="E2" s="8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16384">
      <c r="A3" t="s">
        <v>8390</v>
      </c>
      <c r="B3">
        <f>COUNTIFS(Data_Set!$D$2:$D$4115,"&gt;=1000",Data_Set!$D$2:$D$4115,"&lt;=4999",Data_Set!$F$2:$F$4115,"successful")</f>
        <v>932</v>
      </c>
      <c r="C3" s="8">
        <f>COUNTIFS(Data_Set!$D$2:$D$4115,"&gt;=1000",Data_Set!$D$2:$D$4115,"&lt;=4999",Data_Set!$F$2:$F$4115,"failed")</f>
        <v>420</v>
      </c>
      <c r="D3" s="8">
        <f>COUNTIFS(Data_Set!$D$2:$D$4115,"&gt;=1000",Data_Set!$D$2:$D$4115,"&lt;=4999",Data_Set!$F$2:$F$4115,"canceled")</f>
        <v>60</v>
      </c>
      <c r="E3" s="8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16384">
      <c r="A4" t="s">
        <v>8391</v>
      </c>
      <c r="B4">
        <f>COUNTIFS(Data_Set!$D$2:$D$4115,"&gt;=5000",Data_Set!$D$2:$D$4115,"&lt;=9999",Data_Set!$F$2:$F$4115,"successful")</f>
        <v>381</v>
      </c>
      <c r="C4" s="8">
        <f>COUNTIFS(Data_Set!$D$2:$D$4115,"&gt;=5000",Data_Set!$D$2:$D$4115,"&lt;=9999",Data_Set!$F$2:$F$4115,"failed")</f>
        <v>283</v>
      </c>
      <c r="D4" s="8">
        <f>COUNTIFS(Data_Set!$D$2:$D$4115,"&gt;=5000",Data_Set!$D$2:$D$4115,"&lt;=9999",Data_Set!$F$2:$F$4115,"canceled")</f>
        <v>52</v>
      </c>
      <c r="E4" s="8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16384">
      <c r="A5" t="s">
        <v>8392</v>
      </c>
      <c r="B5">
        <f>COUNTIFS(Data_Set!$D$2:$D$4115,"&gt;=10000",Data_Set!$D$2:$D$4115,"&lt;=14999",Data_Set!$F$2:$F$4115,"successful")</f>
        <v>168</v>
      </c>
      <c r="C5" s="8">
        <f>COUNTIFS(Data_Set!$D$2:$D$4115,"&gt;=10000",Data_Set!$D$2:$D$4115,"&lt;=14999",Data_Set!$F$2:$F$4115,"failed")</f>
        <v>144</v>
      </c>
      <c r="D5" s="8">
        <f>COUNTIFS(Data_Set!$D$2:$D$4115,"&gt;=10000",Data_Set!$D$2:$D$4115,"&lt;=14999",Data_Set!$F$2:$F$4115,"canceled")</f>
        <v>40</v>
      </c>
      <c r="E5" s="8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16384">
      <c r="A6" t="s">
        <v>8393</v>
      </c>
      <c r="B6">
        <f>COUNTIFS(Data_Set!$D$2:$D$4115,"&gt;=15000",Data_Set!$D$2:$D$4115,"&lt;=19999",Data_Set!$F$2:$F$4115,"successful")</f>
        <v>94</v>
      </c>
      <c r="C6" s="8">
        <f>COUNTIFS(Data_Set!$D$2:$D$4115,"&gt;=15000",Data_Set!$D$2:$D$4115,"&lt;=19999",Data_Set!$F$2:$F$4115,"failed")</f>
        <v>90</v>
      </c>
      <c r="D6" s="8">
        <f>COUNTIFS(Data_Set!$D$2:$D$4115,"&gt;=15000",Data_Set!$D$2:$D$4115,"&lt;=19999",Data_Set!$F$2:$F$4115,"canceled")</f>
        <v>17</v>
      </c>
      <c r="E6" s="8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16384">
      <c r="A7" t="s">
        <v>8394</v>
      </c>
      <c r="B7">
        <f>COUNTIFS(Data_Set!$D$2:$D$4115,"&gt;=20000",Data_Set!$D$2:$D$4115,"&lt;=24900",Data_Set!$F$2:$F$4115,"successful")</f>
        <v>62</v>
      </c>
      <c r="C7" s="8">
        <f>COUNTIFS(Data_Set!$D$2:$D$4115,"&gt;=20000",Data_Set!$D$2:$D$4115,"&lt;=24900",Data_Set!$F$2:$F$4115,"failed")</f>
        <v>72</v>
      </c>
      <c r="D7" s="8">
        <f>COUNTIFS(Data_Set!$D$2:$D$4115,"&gt;=20000",Data_Set!$D$2:$D$4115,"&lt;=24900",Data_Set!$F$2:$F$4115,"canceled")</f>
        <v>14</v>
      </c>
      <c r="E7" s="8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16384">
      <c r="A8" t="s">
        <v>8395</v>
      </c>
      <c r="B8">
        <f>COUNTIFS(Data_Set!$D$2:$D$4115,"&gt;=25000",Data_Set!$D$2:$D$4115,"&lt;=29999",Data_Set!$F$2:$F$4115,"successful")</f>
        <v>55</v>
      </c>
      <c r="C8" s="8">
        <f>COUNTIFS(Data_Set!$D$2:$D$4115,"&gt;=25000",Data_Set!$D$2:$D$4115,"&lt;=29999",Data_Set!$F$2:$F$4115,"failed")</f>
        <v>64</v>
      </c>
      <c r="D8" s="8">
        <f>COUNTIFS(Data_Set!$D$2:$D$4115,"&gt;=25000",Data_Set!$D$2:$D$4115,"&lt;=29999",Data_Set!$F$2:$F$4115,"canceled")</f>
        <v>18</v>
      </c>
      <c r="E8" s="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16384">
      <c r="A9" t="s">
        <v>8396</v>
      </c>
      <c r="B9">
        <f>COUNTIFS(Data_Set!$D$2:$D$4115,"&gt;=30000",Data_Set!$D$2:$D$4115,"&lt;=34999",Data_Set!$F$2:$F$4115,"successful")</f>
        <v>32</v>
      </c>
      <c r="C9" s="8">
        <f>COUNTIFS(Data_Set!$D$2:$D$4115,"&gt;=30000",Data_Set!$D$2:$D$4115,"&lt;=34999",Data_Set!$F$2:$F$4115,"failed")</f>
        <v>37</v>
      </c>
      <c r="D9" s="8">
        <f>COUNTIFS(Data_Set!$D$2:$D$4115,"&gt;=30000",Data_Set!$D$2:$D$4115,"&lt;=34999",Data_Set!$F$2:$F$4115,"canceled")</f>
        <v>13</v>
      </c>
      <c r="E9" s="8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16384">
      <c r="A10" t="s">
        <v>8397</v>
      </c>
      <c r="B10">
        <f>COUNTIFS(Data_Set!$D$2:$D$4115,"&gt;=35000",Data_Set!$D$2:$D$4115,"&lt;=39999",Data_Set!$F$2:$F$4115,"successful")</f>
        <v>26</v>
      </c>
      <c r="C10" s="8">
        <f>COUNTIFS(Data_Set!$D$2:$D$4115,"&gt;=35000",Data_Set!$D$2:$D$4115,"&lt;=39999",Data_Set!$F$2:$F$4115,"failed")</f>
        <v>22</v>
      </c>
      <c r="D10" s="8">
        <f>COUNTIFS(Data_Set!$D$2:$D$4115,"&gt;=35000",Data_Set!$D$2:$D$4115,"&lt;=39999",Data_Set!$F$2:$F$4115,"canceled")</f>
        <v>7</v>
      </c>
      <c r="E10" s="8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16384">
      <c r="A11" t="s">
        <v>8398</v>
      </c>
      <c r="B11">
        <f>COUNTIFS(Data_Set!$D$2:$D$4115,"&gt;=40000",Data_Set!$D$2:$D$4115,"&lt;=44999",Data_Set!$F$2:$F$4115,"successful")</f>
        <v>21</v>
      </c>
      <c r="C11" s="8">
        <f>COUNTIFS(Data_Set!$D$2:$D$4115,"&gt;=40000",Data_Set!$D$2:$D$4115,"&lt;=44999",Data_Set!$F$2:$F$4115,"failed")</f>
        <v>16</v>
      </c>
      <c r="D11" s="8">
        <f>COUNTIFS(Data_Set!$D$2:$D$4115,"&gt;=40000",Data_Set!$D$2:$D$4115,"&lt;=44999",Data_Set!$F$2:$F$4115,"canceled")</f>
        <v>6</v>
      </c>
      <c r="E11" s="8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16384">
      <c r="A12" t="s">
        <v>8399</v>
      </c>
      <c r="B12">
        <f>COUNTIFS(Data_Set!$D$2:$D$4115,"&gt;=45000",Data_Set!$D$2:$D$4115,"&lt;=49999",Data_Set!$F$2:$F$4115,"successful")</f>
        <v>6</v>
      </c>
      <c r="C12" s="8">
        <f>COUNTIFS(Data_Set!$D$2:$D$4115,"&gt;=45000",Data_Set!$D$2:$D$4115,"&lt;=49999",Data_Set!$F$2:$F$4115,"failed")</f>
        <v>11</v>
      </c>
      <c r="D12" s="8">
        <f>COUNTIFS(Data_Set!$D$2:$D$4115,"&gt;=45000",Data_Set!$D$2:$D$4115,"&lt;=49999",Data_Set!$F$2:$F$4115,"canceled")</f>
        <v>4</v>
      </c>
      <c r="E12" s="8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16384">
      <c r="A13" t="s">
        <v>8400</v>
      </c>
      <c r="B13">
        <f>COUNTIFS(Data_Set!$D$2:$D$4115,"&gt;=50000",Data_Set!$F$2:$F$4115,"successful")</f>
        <v>86</v>
      </c>
      <c r="C13" s="8">
        <f>COUNTIFS(Data_Set!$D$2:$D$4115,"&gt;=50000",Data_Set!$F$2:$F$4115,"failed")</f>
        <v>258</v>
      </c>
      <c r="D13" s="8">
        <f>COUNTIFS(Data_Set!$D$2:$D$4115,"&gt;=50000",Data_Set!$F$2:$F$4115,"canceled")</f>
        <v>100</v>
      </c>
      <c r="E13" s="8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9F42-2DEC-2240-8891-5A5CA17EE5C6}">
  <dimension ref="A1:O4468"/>
  <sheetViews>
    <sheetView zoomScale="96" zoomScaleNormal="96" workbookViewId="0">
      <selection activeCell="B58" sqref="B58"/>
    </sheetView>
  </sheetViews>
  <sheetFormatPr baseColWidth="10" defaultRowHeight="15"/>
  <cols>
    <col min="1" max="1" width="35.83203125" customWidth="1"/>
    <col min="2" max="2" width="22.83203125" customWidth="1"/>
    <col min="3" max="3" width="16.5" customWidth="1"/>
    <col min="4" max="4" width="24.33203125" customWidth="1"/>
    <col min="5" max="5" width="19.6640625" customWidth="1"/>
    <col min="6" max="6" width="17.33203125" customWidth="1"/>
    <col min="9" max="9" width="22.5" customWidth="1"/>
    <col min="10" max="11" width="29.33203125" customWidth="1"/>
    <col min="13" max="13" width="19" customWidth="1"/>
    <col min="14" max="14" width="25.1640625" customWidth="1"/>
    <col min="15" max="15" width="21.83203125" customWidth="1"/>
  </cols>
  <sheetData>
    <row r="1" spans="1:15">
      <c r="A1" s="28"/>
      <c r="B1" s="28"/>
      <c r="C1" s="28"/>
      <c r="H1" s="1" t="s">
        <v>8401</v>
      </c>
      <c r="I1" s="1" t="s">
        <v>8262</v>
      </c>
      <c r="J1" t="s">
        <v>8415</v>
      </c>
      <c r="K1" t="s">
        <v>8413</v>
      </c>
      <c r="L1" t="s">
        <v>8401</v>
      </c>
      <c r="M1" s="1" t="s">
        <v>8262</v>
      </c>
      <c r="N1" s="1" t="s">
        <v>8412</v>
      </c>
      <c r="O1" t="s">
        <v>8413</v>
      </c>
    </row>
    <row r="2" spans="1:15">
      <c r="A2" s="28"/>
      <c r="B2" s="28"/>
      <c r="C2" s="28"/>
      <c r="H2" t="s">
        <v>8219</v>
      </c>
      <c r="I2">
        <v>182</v>
      </c>
      <c r="J2" s="21">
        <f t="shared" ref="J2:J65" si="0">STANDARDIZE(I2,$B$7,$B$12)</f>
        <v>-1.4801791128303632E-2</v>
      </c>
      <c r="K2" s="21">
        <f t="shared" ref="K2:K65" si="1">_xlfn.NORM.S.DIST(J2,TRUE)</f>
        <v>0.4940951553124126</v>
      </c>
      <c r="L2" t="s">
        <v>8221</v>
      </c>
      <c r="M2">
        <v>0</v>
      </c>
      <c r="N2" s="21">
        <f t="shared" ref="N2:N65" si="2">STANDARDIZE(M2,$C$7,$C$12)</f>
        <v>-0.28821436324833005</v>
      </c>
      <c r="O2" s="21">
        <f t="shared" ref="O2:O65" si="3">_xlfn.NORM.S.DIST(N2,TRUE)</f>
        <v>0.386591327392803</v>
      </c>
    </row>
    <row r="3" spans="1:15">
      <c r="A3" s="28"/>
      <c r="B3" s="28"/>
      <c r="C3" s="28"/>
      <c r="H3" t="s">
        <v>8219</v>
      </c>
      <c r="I3">
        <v>79</v>
      </c>
      <c r="J3" s="21">
        <f t="shared" si="0"/>
        <v>-0.13674175003455727</v>
      </c>
      <c r="K3" s="21">
        <f t="shared" si="1"/>
        <v>0.44561746385757939</v>
      </c>
      <c r="L3" t="s">
        <v>8221</v>
      </c>
      <c r="M3">
        <v>1</v>
      </c>
      <c r="N3" s="21">
        <f t="shared" si="2"/>
        <v>-0.27194008011539733</v>
      </c>
      <c r="O3" s="21">
        <f t="shared" si="3"/>
        <v>0.39283404631333929</v>
      </c>
    </row>
    <row r="4" spans="1:15">
      <c r="A4" s="32" t="s">
        <v>8414</v>
      </c>
      <c r="B4" s="33"/>
      <c r="C4" s="33"/>
      <c r="H4" t="s">
        <v>8219</v>
      </c>
      <c r="I4">
        <v>35</v>
      </c>
      <c r="J4" s="21">
        <f t="shared" si="0"/>
        <v>-0.18883260626635492</v>
      </c>
      <c r="K4" s="21">
        <f t="shared" si="1"/>
        <v>0.42511200772646551</v>
      </c>
      <c r="L4" t="s">
        <v>8221</v>
      </c>
      <c r="M4">
        <v>10</v>
      </c>
      <c r="N4" s="21">
        <f t="shared" si="2"/>
        <v>-0.12547153191900287</v>
      </c>
      <c r="O4" s="21">
        <f t="shared" si="3"/>
        <v>0.45007513057327431</v>
      </c>
    </row>
    <row r="5" spans="1:15">
      <c r="A5" s="33"/>
      <c r="B5" s="33"/>
      <c r="C5" s="33"/>
      <c r="H5" t="s">
        <v>8219</v>
      </c>
      <c r="I5">
        <v>150</v>
      </c>
      <c r="J5" s="21">
        <f t="shared" si="0"/>
        <v>-5.2686050205974659E-2</v>
      </c>
      <c r="K5" s="21">
        <f t="shared" si="1"/>
        <v>0.47899102695567908</v>
      </c>
      <c r="L5" t="s">
        <v>8221</v>
      </c>
      <c r="M5">
        <v>0</v>
      </c>
      <c r="N5" s="21">
        <f t="shared" si="2"/>
        <v>-0.28821436324833005</v>
      </c>
      <c r="O5" s="21">
        <f t="shared" si="3"/>
        <v>0.386591327392803</v>
      </c>
    </row>
    <row r="6" spans="1:15">
      <c r="A6" s="15" t="s">
        <v>8408</v>
      </c>
      <c r="B6" s="15" t="s">
        <v>8407</v>
      </c>
      <c r="C6" s="15" t="s">
        <v>8409</v>
      </c>
      <c r="H6" t="s">
        <v>8219</v>
      </c>
      <c r="I6">
        <v>284</v>
      </c>
      <c r="J6" s="21">
        <f t="shared" si="0"/>
        <v>0.10595428468177277</v>
      </c>
      <c r="K6" s="21">
        <f t="shared" si="1"/>
        <v>0.54219068826170302</v>
      </c>
      <c r="L6" t="s">
        <v>8221</v>
      </c>
      <c r="M6">
        <v>7</v>
      </c>
      <c r="N6" s="21">
        <f t="shared" si="2"/>
        <v>-0.17429438131780103</v>
      </c>
      <c r="O6" s="21">
        <f t="shared" si="3"/>
        <v>0.43081705736078296</v>
      </c>
    </row>
    <row r="7" spans="1:15">
      <c r="A7" s="16" t="s">
        <v>8402</v>
      </c>
      <c r="B7" s="19">
        <f>AVERAGE($I$2:$I$2185)</f>
        <v>194.50274725274724</v>
      </c>
      <c r="C7" s="19">
        <f>AVERAGE($M$2:$M$2185)</f>
        <v>17.709803921568628</v>
      </c>
      <c r="H7" t="s">
        <v>8219</v>
      </c>
      <c r="I7">
        <v>47</v>
      </c>
      <c r="J7" s="21">
        <f t="shared" si="0"/>
        <v>-0.17462600911222828</v>
      </c>
      <c r="K7" s="21">
        <f t="shared" si="1"/>
        <v>0.43068675514080984</v>
      </c>
      <c r="L7" t="s">
        <v>8221</v>
      </c>
      <c r="M7">
        <v>0</v>
      </c>
      <c r="N7" s="21">
        <f t="shared" si="2"/>
        <v>-0.28821436324833005</v>
      </c>
      <c r="O7" s="21">
        <f t="shared" si="3"/>
        <v>0.386591327392803</v>
      </c>
    </row>
    <row r="8" spans="1:15">
      <c r="A8" s="16" t="s">
        <v>8380</v>
      </c>
      <c r="B8" s="17">
        <f>B37</f>
        <v>62</v>
      </c>
      <c r="C8" s="17">
        <f>MEDIAN($M$2:$M$2185)</f>
        <v>4</v>
      </c>
      <c r="H8" t="s">
        <v>8219</v>
      </c>
      <c r="I8">
        <v>58</v>
      </c>
      <c r="J8" s="21">
        <f t="shared" si="0"/>
        <v>-0.16160329505427887</v>
      </c>
      <c r="K8" s="21">
        <f t="shared" si="1"/>
        <v>0.43580913117281905</v>
      </c>
      <c r="L8" t="s">
        <v>8221</v>
      </c>
      <c r="M8">
        <v>1</v>
      </c>
      <c r="N8" s="21">
        <f t="shared" si="2"/>
        <v>-0.27194008011539733</v>
      </c>
      <c r="O8" s="21">
        <f t="shared" si="3"/>
        <v>0.39283404631333929</v>
      </c>
    </row>
    <row r="9" spans="1:15">
      <c r="A9" s="16" t="s">
        <v>8403</v>
      </c>
      <c r="B9" s="17">
        <f>MIN($I$1:$I$2185)</f>
        <v>1</v>
      </c>
      <c r="C9" s="17">
        <f>MIN($M$1:$M$2185)</f>
        <v>0</v>
      </c>
      <c r="H9" t="s">
        <v>8219</v>
      </c>
      <c r="I9">
        <v>57</v>
      </c>
      <c r="J9" s="21">
        <f t="shared" si="0"/>
        <v>-0.1627871781504561</v>
      </c>
      <c r="K9" s="21">
        <f t="shared" si="1"/>
        <v>0.43534300197847797</v>
      </c>
      <c r="L9" t="s">
        <v>8221</v>
      </c>
      <c r="M9">
        <v>2</v>
      </c>
      <c r="N9" s="21">
        <f t="shared" si="2"/>
        <v>-0.25566579698246461</v>
      </c>
      <c r="O9" s="21">
        <f t="shared" si="3"/>
        <v>0.39910445381051241</v>
      </c>
    </row>
    <row r="10" spans="1:15">
      <c r="A10" s="16" t="s">
        <v>8404</v>
      </c>
      <c r="B10" s="17">
        <f>MAX($I$2:$I$2185)</f>
        <v>26457</v>
      </c>
      <c r="C10" s="17">
        <f>MAX($M$2:$M$2185)</f>
        <v>1293</v>
      </c>
      <c r="H10" t="s">
        <v>8219</v>
      </c>
      <c r="I10">
        <v>12</v>
      </c>
      <c r="J10" s="21">
        <f t="shared" si="0"/>
        <v>-0.21606191747843098</v>
      </c>
      <c r="K10" s="21">
        <f t="shared" si="1"/>
        <v>0.4144697420111193</v>
      </c>
      <c r="L10" t="s">
        <v>8221</v>
      </c>
      <c r="M10">
        <v>3</v>
      </c>
      <c r="N10" s="21">
        <f t="shared" si="2"/>
        <v>-0.23939151384953189</v>
      </c>
      <c r="O10" s="21">
        <f t="shared" si="3"/>
        <v>0.40540100485253827</v>
      </c>
    </row>
    <row r="11" spans="1:15">
      <c r="A11" s="16" t="s">
        <v>8405</v>
      </c>
      <c r="B11" s="17">
        <f>VAR($I$2:$I$2185)</f>
        <v>713480.91524668643</v>
      </c>
      <c r="C11" s="17">
        <f>VAR($M$2:$M$2185)</f>
        <v>3775.6894394644714</v>
      </c>
      <c r="H11" t="s">
        <v>8219</v>
      </c>
      <c r="I11">
        <v>20</v>
      </c>
      <c r="J11" s="21">
        <f t="shared" si="0"/>
        <v>-0.20659085270901323</v>
      </c>
      <c r="K11" s="21">
        <f t="shared" si="1"/>
        <v>0.41816470232031444</v>
      </c>
      <c r="L11" t="s">
        <v>8221</v>
      </c>
      <c r="M11">
        <v>10</v>
      </c>
      <c r="N11" s="21">
        <f t="shared" si="2"/>
        <v>-0.12547153191900287</v>
      </c>
      <c r="O11" s="21">
        <f t="shared" si="3"/>
        <v>0.45007513057327431</v>
      </c>
    </row>
    <row r="12" spans="1:15">
      <c r="A12" s="16" t="s">
        <v>8406</v>
      </c>
      <c r="B12" s="17">
        <f>STDEV($I$2:$I$2185)</f>
        <v>844.67799500560352</v>
      </c>
      <c r="C12" s="17">
        <f>STDEV($M$2:$M$2185)</f>
        <v>61.446638959868842</v>
      </c>
      <c r="H12" t="s">
        <v>8219</v>
      </c>
      <c r="I12">
        <v>19</v>
      </c>
      <c r="J12" s="21">
        <f t="shared" si="0"/>
        <v>-0.20777473580519043</v>
      </c>
      <c r="K12" s="21">
        <f t="shared" si="1"/>
        <v>0.4177024300117067</v>
      </c>
      <c r="L12" t="s">
        <v>8221</v>
      </c>
      <c r="M12">
        <v>10</v>
      </c>
      <c r="N12" s="21">
        <f t="shared" si="2"/>
        <v>-0.12547153191900287</v>
      </c>
      <c r="O12" s="21">
        <f t="shared" si="3"/>
        <v>0.45007513057327431</v>
      </c>
    </row>
    <row r="13" spans="1:15">
      <c r="A13" s="16"/>
      <c r="B13" s="16"/>
      <c r="C13" s="16"/>
      <c r="D13" s="18"/>
      <c r="H13" t="s">
        <v>8219</v>
      </c>
      <c r="I13">
        <v>75</v>
      </c>
      <c r="J13" s="21">
        <f t="shared" si="0"/>
        <v>-0.14147728241926613</v>
      </c>
      <c r="K13" s="21">
        <f t="shared" si="1"/>
        <v>0.44374645276098784</v>
      </c>
      <c r="L13" t="s">
        <v>8221</v>
      </c>
      <c r="M13">
        <v>1</v>
      </c>
      <c r="N13" s="21">
        <f t="shared" si="2"/>
        <v>-0.27194008011539733</v>
      </c>
      <c r="O13" s="21">
        <f t="shared" si="3"/>
        <v>0.39283404631333929</v>
      </c>
    </row>
    <row r="14" spans="1:15" ht="19" customHeight="1">
      <c r="A14" s="16"/>
      <c r="B14" s="23"/>
      <c r="C14" s="16"/>
      <c r="H14" t="s">
        <v>8219</v>
      </c>
      <c r="I14">
        <v>827</v>
      </c>
      <c r="J14" s="21">
        <f t="shared" si="0"/>
        <v>0.74880280590600312</v>
      </c>
      <c r="K14" s="21">
        <f t="shared" si="1"/>
        <v>0.77301196585096421</v>
      </c>
      <c r="L14" t="s">
        <v>8221</v>
      </c>
      <c r="M14">
        <v>0</v>
      </c>
      <c r="N14" s="21">
        <f t="shared" si="2"/>
        <v>-0.28821436324833005</v>
      </c>
      <c r="O14" s="21">
        <f t="shared" si="3"/>
        <v>0.386591327392803</v>
      </c>
    </row>
    <row r="15" spans="1:15">
      <c r="A15" s="16"/>
      <c r="B15" s="16"/>
      <c r="C15" s="16"/>
      <c r="H15" t="s">
        <v>8219</v>
      </c>
      <c r="I15">
        <v>51</v>
      </c>
      <c r="J15" s="21">
        <f t="shared" si="0"/>
        <v>-0.16989047672751942</v>
      </c>
      <c r="K15" s="21">
        <f t="shared" si="1"/>
        <v>0.43254813535908976</v>
      </c>
      <c r="L15" t="s">
        <v>8221</v>
      </c>
      <c r="M15">
        <v>0</v>
      </c>
      <c r="N15" s="21">
        <f t="shared" si="2"/>
        <v>-0.28821436324833005</v>
      </c>
      <c r="O15" s="21">
        <f t="shared" si="3"/>
        <v>0.386591327392803</v>
      </c>
    </row>
    <row r="16" spans="1:15">
      <c r="A16" s="16"/>
      <c r="B16" s="16"/>
      <c r="C16" s="16"/>
      <c r="H16" t="s">
        <v>8219</v>
      </c>
      <c r="I16">
        <v>41</v>
      </c>
      <c r="J16" s="21">
        <f t="shared" si="0"/>
        <v>-0.1817293076892916</v>
      </c>
      <c r="K16" s="21">
        <f t="shared" si="1"/>
        <v>0.42789758236240522</v>
      </c>
      <c r="L16" t="s">
        <v>8221</v>
      </c>
      <c r="M16">
        <v>0</v>
      </c>
      <c r="N16" s="21">
        <f t="shared" si="2"/>
        <v>-0.28821436324833005</v>
      </c>
      <c r="O16" s="21">
        <f t="shared" si="3"/>
        <v>0.386591327392803</v>
      </c>
    </row>
    <row r="17" spans="1:15" ht="19" customHeight="1">
      <c r="A17" s="16"/>
      <c r="B17" s="23" t="s">
        <v>8416</v>
      </c>
      <c r="C17" s="16"/>
      <c r="H17" t="s">
        <v>8219</v>
      </c>
      <c r="I17">
        <v>98</v>
      </c>
      <c r="J17" s="21">
        <f t="shared" si="0"/>
        <v>-0.11424797120719009</v>
      </c>
      <c r="K17" s="21">
        <f t="shared" si="1"/>
        <v>0.45452061265204025</v>
      </c>
      <c r="L17" t="s">
        <v>8221</v>
      </c>
      <c r="M17">
        <v>26</v>
      </c>
      <c r="N17" s="21">
        <f t="shared" si="2"/>
        <v>0.13491699820792064</v>
      </c>
      <c r="O17" s="21">
        <f t="shared" si="3"/>
        <v>0.55366125009725131</v>
      </c>
    </row>
    <row r="18" spans="1:15">
      <c r="A18" s="24" t="s">
        <v>8410</v>
      </c>
      <c r="B18" s="17">
        <f>B7+B12</f>
        <v>1039.1807422583508</v>
      </c>
      <c r="C18" s="17">
        <f>C7+C12</f>
        <v>79.156442881437471</v>
      </c>
      <c r="H18" t="s">
        <v>8219</v>
      </c>
      <c r="I18">
        <v>70</v>
      </c>
      <c r="J18" s="21">
        <f t="shared" si="0"/>
        <v>-0.14739669790015222</v>
      </c>
      <c r="K18" s="21">
        <f t="shared" si="1"/>
        <v>0.44140945587541125</v>
      </c>
      <c r="L18" t="s">
        <v>8221</v>
      </c>
      <c r="M18">
        <v>0</v>
      </c>
      <c r="N18" s="21">
        <f t="shared" si="2"/>
        <v>-0.28821436324833005</v>
      </c>
      <c r="O18" s="21">
        <f t="shared" si="3"/>
        <v>0.386591327392803</v>
      </c>
    </row>
    <row r="19" spans="1:15">
      <c r="A19" s="24" t="s">
        <v>8422</v>
      </c>
      <c r="B19" s="17">
        <f>MEDIAN($I$2:$I$2185)</f>
        <v>62</v>
      </c>
      <c r="C19" s="17">
        <f>MEDIAN($M$2:$M$2185)</f>
        <v>4</v>
      </c>
      <c r="H19" t="s">
        <v>8219</v>
      </c>
      <c r="I19">
        <v>36</v>
      </c>
      <c r="J19" s="21">
        <f t="shared" si="0"/>
        <v>-0.18764872317017769</v>
      </c>
      <c r="K19" s="21">
        <f t="shared" si="1"/>
        <v>0.42557601452808019</v>
      </c>
      <c r="L19" t="s">
        <v>8221</v>
      </c>
      <c r="M19">
        <v>7</v>
      </c>
      <c r="N19" s="21">
        <f t="shared" si="2"/>
        <v>-0.17429438131780103</v>
      </c>
      <c r="O19" s="21">
        <f t="shared" si="3"/>
        <v>0.43081705736078296</v>
      </c>
    </row>
    <row r="20" spans="1:15">
      <c r="A20" s="24" t="s">
        <v>8411</v>
      </c>
      <c r="B20" s="17">
        <f>B7-B12</f>
        <v>-650.17524775285631</v>
      </c>
      <c r="C20" s="17">
        <f>C7-C12</f>
        <v>-43.736835038300214</v>
      </c>
      <c r="H20" t="s">
        <v>8219</v>
      </c>
      <c r="I20">
        <v>342</v>
      </c>
      <c r="J20" s="21">
        <f t="shared" si="0"/>
        <v>0.17461950426005152</v>
      </c>
      <c r="K20" s="21">
        <f t="shared" si="1"/>
        <v>0.56931068906426552</v>
      </c>
      <c r="L20" t="s">
        <v>8221</v>
      </c>
      <c r="M20">
        <v>0</v>
      </c>
      <c r="N20" s="21">
        <f t="shared" si="2"/>
        <v>-0.28821436324833005</v>
      </c>
      <c r="O20" s="21">
        <f t="shared" si="3"/>
        <v>0.386591327392803</v>
      </c>
    </row>
    <row r="21" spans="1:15">
      <c r="A21" s="22"/>
      <c r="B21" s="16"/>
      <c r="C21" s="16"/>
      <c r="H21" t="s">
        <v>8219</v>
      </c>
      <c r="I21">
        <v>22</v>
      </c>
      <c r="J21" s="21">
        <f t="shared" si="0"/>
        <v>-0.20422308651665877</v>
      </c>
      <c r="K21" s="21">
        <f t="shared" si="1"/>
        <v>0.41908958554528158</v>
      </c>
      <c r="L21" t="s">
        <v>8221</v>
      </c>
      <c r="M21">
        <v>2</v>
      </c>
      <c r="N21" s="21">
        <f t="shared" si="2"/>
        <v>-0.25566579698246461</v>
      </c>
      <c r="O21" s="21">
        <f t="shared" si="3"/>
        <v>0.39910445381051241</v>
      </c>
    </row>
    <row r="22" spans="1:15" ht="16">
      <c r="A22" s="30" t="s">
        <v>8420</v>
      </c>
      <c r="B22" s="25" t="s">
        <v>7235</v>
      </c>
      <c r="C22" s="25" t="s">
        <v>7235</v>
      </c>
      <c r="H22" t="s">
        <v>8219</v>
      </c>
      <c r="I22">
        <v>25</v>
      </c>
      <c r="J22" s="21">
        <f t="shared" si="0"/>
        <v>-0.20067143722812711</v>
      </c>
      <c r="K22" s="21">
        <f t="shared" si="1"/>
        <v>0.42047774758660955</v>
      </c>
      <c r="L22" t="s">
        <v>8221</v>
      </c>
      <c r="M22">
        <v>13</v>
      </c>
      <c r="N22" s="21">
        <f t="shared" si="2"/>
        <v>-7.6648682520204708E-2</v>
      </c>
      <c r="O22" s="21">
        <f t="shared" si="3"/>
        <v>0.46945151489289888</v>
      </c>
    </row>
    <row r="23" spans="1:15" ht="16">
      <c r="A23" s="31" t="s">
        <v>8421</v>
      </c>
      <c r="B23" s="16">
        <v>31.09</v>
      </c>
      <c r="C23" s="16">
        <v>20.75</v>
      </c>
      <c r="H23" t="s">
        <v>8219</v>
      </c>
      <c r="I23">
        <v>101</v>
      </c>
      <c r="J23" s="21">
        <f t="shared" si="0"/>
        <v>-0.11069632191865843</v>
      </c>
      <c r="K23" s="21">
        <f t="shared" si="1"/>
        <v>0.45592858136966657</v>
      </c>
      <c r="L23" t="s">
        <v>8221</v>
      </c>
      <c r="M23">
        <v>4</v>
      </c>
      <c r="N23" s="21">
        <f t="shared" si="2"/>
        <v>-0.22311723071659917</v>
      </c>
      <c r="O23" s="21">
        <f t="shared" si="3"/>
        <v>0.4117221340907683</v>
      </c>
    </row>
    <row r="24" spans="1:15" ht="25" customHeight="1">
      <c r="A24" s="26"/>
      <c r="B24" s="26"/>
      <c r="C24" s="26"/>
      <c r="H24" t="s">
        <v>8219</v>
      </c>
      <c r="I24">
        <v>8</v>
      </c>
      <c r="J24" s="21">
        <f t="shared" si="0"/>
        <v>-0.22079744986313984</v>
      </c>
      <c r="K24" s="21">
        <f t="shared" si="1"/>
        <v>0.41262507464844178</v>
      </c>
      <c r="L24" t="s">
        <v>8221</v>
      </c>
      <c r="M24">
        <v>0</v>
      </c>
      <c r="N24" s="21">
        <f t="shared" si="2"/>
        <v>-0.28821436324833005</v>
      </c>
      <c r="O24" s="21">
        <f t="shared" si="3"/>
        <v>0.386591327392803</v>
      </c>
    </row>
    <row r="25" spans="1:15">
      <c r="A25" s="22"/>
      <c r="B25" s="16"/>
      <c r="C25" s="16"/>
      <c r="H25" t="s">
        <v>8219</v>
      </c>
      <c r="I25">
        <v>23</v>
      </c>
      <c r="J25" s="21">
        <f t="shared" si="0"/>
        <v>-0.20303920342048157</v>
      </c>
      <c r="K25" s="21">
        <f t="shared" si="1"/>
        <v>0.41955219522003828</v>
      </c>
      <c r="L25" t="s">
        <v>8221</v>
      </c>
      <c r="M25">
        <v>12</v>
      </c>
      <c r="N25" s="21">
        <f t="shared" si="2"/>
        <v>-9.2922965653137429E-2</v>
      </c>
      <c r="O25" s="21">
        <f t="shared" si="3"/>
        <v>0.46298238036470224</v>
      </c>
    </row>
    <row r="26" spans="1:15">
      <c r="A26" s="22"/>
      <c r="B26" s="16"/>
      <c r="C26" s="16"/>
      <c r="H26" t="s">
        <v>8219</v>
      </c>
      <c r="I26">
        <v>574</v>
      </c>
      <c r="J26" s="21">
        <f t="shared" si="0"/>
        <v>0.44928038257316649</v>
      </c>
      <c r="K26" s="21">
        <f t="shared" si="1"/>
        <v>0.6733852962377237</v>
      </c>
      <c r="L26" t="s">
        <v>8221</v>
      </c>
      <c r="M26">
        <v>2</v>
      </c>
      <c r="N26" s="21">
        <f t="shared" si="2"/>
        <v>-0.25566579698246461</v>
      </c>
      <c r="O26" s="21">
        <f t="shared" si="3"/>
        <v>0.39910445381051241</v>
      </c>
    </row>
    <row r="27" spans="1:15">
      <c r="A27" s="22"/>
      <c r="B27" s="16"/>
      <c r="C27" s="16"/>
      <c r="H27" t="s">
        <v>8219</v>
      </c>
      <c r="I27">
        <v>14</v>
      </c>
      <c r="J27" s="21">
        <f t="shared" si="0"/>
        <v>-0.21369415128607655</v>
      </c>
      <c r="K27" s="21">
        <f t="shared" si="1"/>
        <v>0.41539278629720855</v>
      </c>
      <c r="L27" t="s">
        <v>8221</v>
      </c>
      <c r="M27">
        <v>10</v>
      </c>
      <c r="N27" s="21">
        <f t="shared" si="2"/>
        <v>-0.12547153191900287</v>
      </c>
      <c r="O27" s="21">
        <f t="shared" si="3"/>
        <v>0.45007513057327431</v>
      </c>
    </row>
    <row r="28" spans="1:15">
      <c r="A28" s="16"/>
      <c r="B28" s="16"/>
      <c r="C28" s="16"/>
      <c r="H28" t="s">
        <v>8219</v>
      </c>
      <c r="I28">
        <v>19</v>
      </c>
      <c r="J28" s="21">
        <f t="shared" si="0"/>
        <v>-0.20777473580519043</v>
      </c>
      <c r="K28" s="21">
        <f t="shared" si="1"/>
        <v>0.4177024300117067</v>
      </c>
      <c r="L28" t="s">
        <v>8221</v>
      </c>
      <c r="M28">
        <v>0</v>
      </c>
      <c r="N28" s="21">
        <f t="shared" si="2"/>
        <v>-0.28821436324833005</v>
      </c>
      <c r="O28" s="21">
        <f t="shared" si="3"/>
        <v>0.386591327392803</v>
      </c>
    </row>
    <row r="29" spans="1:15">
      <c r="A29" s="16"/>
      <c r="B29" s="16"/>
      <c r="C29" s="16"/>
      <c r="H29" t="s">
        <v>8219</v>
      </c>
      <c r="I29">
        <v>150</v>
      </c>
      <c r="J29" s="21">
        <f t="shared" si="0"/>
        <v>-5.2686050205974659E-2</v>
      </c>
      <c r="K29" s="21">
        <f t="shared" si="1"/>
        <v>0.47899102695567908</v>
      </c>
      <c r="L29" t="s">
        <v>8221</v>
      </c>
      <c r="M29">
        <v>5</v>
      </c>
      <c r="N29" s="21">
        <f t="shared" si="2"/>
        <v>-0.20684294758366648</v>
      </c>
      <c r="O29" s="21">
        <f t="shared" si="3"/>
        <v>0.41806625702373457</v>
      </c>
    </row>
    <row r="30" spans="1:15">
      <c r="A30" s="16"/>
      <c r="B30" s="16"/>
      <c r="C30" s="16"/>
      <c r="H30" t="s">
        <v>8219</v>
      </c>
      <c r="I30">
        <v>71</v>
      </c>
      <c r="J30" s="21">
        <f t="shared" si="0"/>
        <v>-0.14621281480397502</v>
      </c>
      <c r="K30" s="21">
        <f t="shared" si="1"/>
        <v>0.44187669476401492</v>
      </c>
      <c r="L30" t="s">
        <v>8221</v>
      </c>
      <c r="M30">
        <v>0</v>
      </c>
      <c r="N30" s="21">
        <f t="shared" si="2"/>
        <v>-0.28821436324833005</v>
      </c>
      <c r="O30" s="21">
        <f t="shared" si="3"/>
        <v>0.386591327392803</v>
      </c>
    </row>
    <row r="31" spans="1:15">
      <c r="A31" s="16"/>
      <c r="B31" s="16"/>
      <c r="C31" s="16"/>
      <c r="H31" t="s">
        <v>8219</v>
      </c>
      <c r="I31">
        <v>117</v>
      </c>
      <c r="J31" s="21">
        <f t="shared" si="0"/>
        <v>-9.1754192379822908E-2</v>
      </c>
      <c r="K31" s="21">
        <f t="shared" si="1"/>
        <v>0.4634466698262103</v>
      </c>
      <c r="L31" t="s">
        <v>8221</v>
      </c>
      <c r="M31">
        <v>5</v>
      </c>
      <c r="N31" s="21">
        <f t="shared" si="2"/>
        <v>-0.20684294758366648</v>
      </c>
      <c r="O31" s="21">
        <f t="shared" si="3"/>
        <v>0.41806625702373457</v>
      </c>
    </row>
    <row r="32" spans="1:15">
      <c r="A32" s="28"/>
      <c r="B32" s="28"/>
      <c r="C32" s="28"/>
      <c r="H32" t="s">
        <v>8219</v>
      </c>
      <c r="I32">
        <v>53</v>
      </c>
      <c r="J32" s="21">
        <f t="shared" si="0"/>
        <v>-0.16752271053516496</v>
      </c>
      <c r="K32" s="21">
        <f t="shared" si="1"/>
        <v>0.43347938979890799</v>
      </c>
      <c r="L32" t="s">
        <v>8221</v>
      </c>
      <c r="M32">
        <v>1</v>
      </c>
      <c r="N32" s="21">
        <f t="shared" si="2"/>
        <v>-0.27194008011539733</v>
      </c>
      <c r="O32" s="21">
        <f t="shared" si="3"/>
        <v>0.39283404631333929</v>
      </c>
    </row>
    <row r="33" spans="1:15">
      <c r="A33" s="16"/>
      <c r="B33" s="16"/>
      <c r="C33" s="16"/>
      <c r="H33" t="s">
        <v>8219</v>
      </c>
      <c r="I33">
        <v>1</v>
      </c>
      <c r="J33" s="21">
        <f t="shared" si="0"/>
        <v>-0.2290846315363804</v>
      </c>
      <c r="K33" s="21">
        <f t="shared" si="1"/>
        <v>0.40940156906316655</v>
      </c>
      <c r="L33" t="s">
        <v>8221</v>
      </c>
      <c r="M33">
        <v>3</v>
      </c>
      <c r="N33" s="21">
        <f t="shared" si="2"/>
        <v>-0.23939151384953189</v>
      </c>
      <c r="O33" s="21">
        <f t="shared" si="3"/>
        <v>0.40540100485253827</v>
      </c>
    </row>
    <row r="34" spans="1:15" ht="19">
      <c r="A34" s="28"/>
      <c r="B34" s="23" t="s">
        <v>8417</v>
      </c>
      <c r="C34" s="28"/>
      <c r="H34" t="s">
        <v>8219</v>
      </c>
      <c r="I34">
        <v>89</v>
      </c>
      <c r="J34" s="21">
        <f t="shared" si="0"/>
        <v>-0.12490291907278506</v>
      </c>
      <c r="K34" s="21">
        <f t="shared" si="1"/>
        <v>0.45030020369266877</v>
      </c>
      <c r="L34" t="s">
        <v>8221</v>
      </c>
      <c r="M34">
        <v>3</v>
      </c>
      <c r="N34" s="21">
        <f t="shared" si="2"/>
        <v>-0.23939151384953189</v>
      </c>
      <c r="O34" s="21">
        <f t="shared" si="3"/>
        <v>0.40540100485253827</v>
      </c>
    </row>
    <row r="35" spans="1:15">
      <c r="A35" s="16"/>
      <c r="B35" s="16"/>
      <c r="C35" s="16"/>
      <c r="H35" t="s">
        <v>8219</v>
      </c>
      <c r="I35">
        <v>64</v>
      </c>
      <c r="J35" s="21">
        <f t="shared" si="0"/>
        <v>-0.15449999647721555</v>
      </c>
      <c r="K35" s="21">
        <f t="shared" si="1"/>
        <v>0.43860775699819587</v>
      </c>
      <c r="L35" t="s">
        <v>8221</v>
      </c>
      <c r="M35">
        <v>0</v>
      </c>
      <c r="N35" s="21">
        <f t="shared" si="2"/>
        <v>-0.28821436324833005</v>
      </c>
      <c r="O35" s="21">
        <f t="shared" si="3"/>
        <v>0.386591327392803</v>
      </c>
    </row>
    <row r="36" spans="1:15">
      <c r="A36" s="29" t="s">
        <v>8418</v>
      </c>
      <c r="B36" s="28">
        <f>_xlfn.QUARTILE.EXC(I2:I2185,1)</f>
        <v>29</v>
      </c>
      <c r="C36" s="28">
        <f>_xlfn.QUARTILE.EXC(M2:M1531,1)</f>
        <v>1</v>
      </c>
      <c r="H36" t="s">
        <v>8219</v>
      </c>
      <c r="I36">
        <v>68</v>
      </c>
      <c r="J36" s="21">
        <f t="shared" si="0"/>
        <v>-0.14976446409250668</v>
      </c>
      <c r="K36" s="21">
        <f t="shared" si="1"/>
        <v>0.44047522331745503</v>
      </c>
      <c r="L36" t="s">
        <v>8221</v>
      </c>
      <c r="M36">
        <v>3</v>
      </c>
      <c r="N36" s="21">
        <f t="shared" si="2"/>
        <v>-0.23939151384953189</v>
      </c>
      <c r="O36" s="21">
        <f t="shared" si="3"/>
        <v>0.40540100485253827</v>
      </c>
    </row>
    <row r="37" spans="1:15">
      <c r="A37" s="22" t="s">
        <v>8419</v>
      </c>
      <c r="B37" s="16">
        <f>MEDIAN($I$2:$I$2185)</f>
        <v>62</v>
      </c>
      <c r="C37" s="16">
        <f>MEDIAN($M$2:$M$2185)</f>
        <v>4</v>
      </c>
      <c r="H37" t="s">
        <v>8219</v>
      </c>
      <c r="I37">
        <v>28</v>
      </c>
      <c r="J37" s="21">
        <f t="shared" si="0"/>
        <v>-0.19711978793959548</v>
      </c>
      <c r="K37" s="21">
        <f t="shared" si="1"/>
        <v>0.42186689934285598</v>
      </c>
      <c r="L37" t="s">
        <v>8221</v>
      </c>
      <c r="M37">
        <v>0</v>
      </c>
      <c r="N37" s="21">
        <f t="shared" si="2"/>
        <v>-0.28821436324833005</v>
      </c>
      <c r="O37" s="21">
        <f t="shared" si="3"/>
        <v>0.386591327392803</v>
      </c>
    </row>
    <row r="38" spans="1:15">
      <c r="A38" s="29" t="s">
        <v>8423</v>
      </c>
      <c r="B38" s="28">
        <f>_xlfn.QUARTILE.EXC(I2:I2185,2)</f>
        <v>62</v>
      </c>
      <c r="C38" s="28">
        <f>_xlfn.QUARTILE.EXC(M2:M1531,2)</f>
        <v>4</v>
      </c>
      <c r="H38" t="s">
        <v>8219</v>
      </c>
      <c r="I38">
        <v>44</v>
      </c>
      <c r="J38" s="21">
        <f t="shared" si="0"/>
        <v>-0.17817765840075994</v>
      </c>
      <c r="K38" s="21">
        <f t="shared" si="1"/>
        <v>0.42929172748783145</v>
      </c>
      <c r="L38" t="s">
        <v>8221</v>
      </c>
      <c r="M38">
        <v>19</v>
      </c>
      <c r="N38" s="21">
        <f t="shared" si="2"/>
        <v>2.099701627739161E-2</v>
      </c>
      <c r="O38" s="21">
        <f t="shared" si="3"/>
        <v>0.50837598209105184</v>
      </c>
    </row>
    <row r="39" spans="1:15">
      <c r="A39" s="29" t="s">
        <v>8425</v>
      </c>
      <c r="B39" s="28">
        <f>_xlfn.QUARTILE.EXC(I2:I2185,3)</f>
        <v>141</v>
      </c>
      <c r="C39" s="28">
        <f>_xlfn.QUARTILE.EXC(M2:M1531,3)</f>
        <v>12</v>
      </c>
      <c r="H39" t="s">
        <v>8219</v>
      </c>
      <c r="I39">
        <v>253</v>
      </c>
      <c r="J39" s="21">
        <f t="shared" si="0"/>
        <v>6.9253908700278963E-2</v>
      </c>
      <c r="K39" s="21">
        <f t="shared" si="1"/>
        <v>0.52760624343338913</v>
      </c>
      <c r="L39" t="s">
        <v>8221</v>
      </c>
      <c r="M39">
        <v>8</v>
      </c>
      <c r="N39" s="21">
        <f t="shared" si="2"/>
        <v>-0.15802009818486831</v>
      </c>
      <c r="O39" s="21">
        <f t="shared" si="3"/>
        <v>0.43722048081346943</v>
      </c>
    </row>
    <row r="40" spans="1:15">
      <c r="A40" s="22" t="s">
        <v>8424</v>
      </c>
      <c r="B40" s="16">
        <f>B38-B36</f>
        <v>33</v>
      </c>
      <c r="C40" s="16">
        <f>C38-C36</f>
        <v>3</v>
      </c>
      <c r="H40" t="s">
        <v>8219</v>
      </c>
      <c r="I40">
        <v>66</v>
      </c>
      <c r="J40" s="21">
        <f t="shared" si="0"/>
        <v>-0.15213223028486111</v>
      </c>
      <c r="K40" s="21">
        <f t="shared" si="1"/>
        <v>0.43954132198623697</v>
      </c>
      <c r="L40" t="s">
        <v>8221</v>
      </c>
      <c r="M40">
        <v>6</v>
      </c>
      <c r="N40" s="21">
        <f t="shared" si="2"/>
        <v>-0.19056866445073375</v>
      </c>
      <c r="O40" s="21">
        <f t="shared" si="3"/>
        <v>0.42443177118606484</v>
      </c>
    </row>
    <row r="41" spans="1:15">
      <c r="A41" s="28"/>
      <c r="B41" s="28"/>
      <c r="C41" s="16"/>
      <c r="H41" t="s">
        <v>8219</v>
      </c>
      <c r="I41">
        <v>217</v>
      </c>
      <c r="J41" s="21">
        <f t="shared" si="0"/>
        <v>2.6634117237899057E-2</v>
      </c>
      <c r="K41" s="21">
        <f t="shared" si="1"/>
        <v>0.51062421935779079</v>
      </c>
      <c r="L41" t="s">
        <v>8221</v>
      </c>
      <c r="M41">
        <v>0</v>
      </c>
      <c r="N41" s="21">
        <f t="shared" si="2"/>
        <v>-0.28821436324833005</v>
      </c>
      <c r="O41" s="21">
        <f t="shared" si="3"/>
        <v>0.386591327392803</v>
      </c>
    </row>
    <row r="42" spans="1:15" ht="16">
      <c r="A42" s="30" t="s">
        <v>8426</v>
      </c>
      <c r="B42" s="16">
        <f>B36-(1.5*B40)</f>
        <v>-20.5</v>
      </c>
      <c r="C42" s="16">
        <f>C36-(1.5*C40)</f>
        <v>-3.5</v>
      </c>
      <c r="H42" t="s">
        <v>8219</v>
      </c>
      <c r="I42">
        <v>16</v>
      </c>
      <c r="J42" s="21">
        <f t="shared" si="0"/>
        <v>-0.21132638509372209</v>
      </c>
      <c r="K42" s="21">
        <f t="shared" si="1"/>
        <v>0.41631629774116047</v>
      </c>
      <c r="L42" t="s">
        <v>8221</v>
      </c>
      <c r="M42">
        <v>18</v>
      </c>
      <c r="N42" s="21">
        <f t="shared" si="2"/>
        <v>4.72273314445889E-3</v>
      </c>
      <c r="O42" s="21">
        <f t="shared" si="3"/>
        <v>0.50188409092651587</v>
      </c>
    </row>
    <row r="43" spans="1:15" ht="16">
      <c r="A43" s="31" t="s">
        <v>8427</v>
      </c>
      <c r="B43" s="28">
        <f>B39+(1.5*B40)</f>
        <v>190.5</v>
      </c>
      <c r="C43" s="28">
        <f>C39+(1.5*C40)</f>
        <v>16.5</v>
      </c>
      <c r="H43" t="s">
        <v>8219</v>
      </c>
      <c r="I43">
        <v>19</v>
      </c>
      <c r="J43" s="21">
        <f t="shared" si="0"/>
        <v>-0.20777473580519043</v>
      </c>
      <c r="K43" s="21">
        <f t="shared" si="1"/>
        <v>0.4177024300117067</v>
      </c>
      <c r="L43" t="s">
        <v>8221</v>
      </c>
      <c r="M43">
        <v>7</v>
      </c>
      <c r="N43" s="21">
        <f t="shared" si="2"/>
        <v>-0.17429438131780103</v>
      </c>
      <c r="O43" s="21">
        <f t="shared" si="3"/>
        <v>0.43081705736078296</v>
      </c>
    </row>
    <row r="44" spans="1:15">
      <c r="A44" s="28"/>
      <c r="B44" s="28"/>
      <c r="C44" s="28"/>
      <c r="H44" t="s">
        <v>8219</v>
      </c>
      <c r="I44">
        <v>169</v>
      </c>
      <c r="J44" s="21">
        <f t="shared" si="0"/>
        <v>-3.0192271378607489E-2</v>
      </c>
      <c r="K44" s="21">
        <f t="shared" si="1"/>
        <v>0.48795685613481216</v>
      </c>
      <c r="L44" t="s">
        <v>8221</v>
      </c>
      <c r="M44">
        <v>0</v>
      </c>
      <c r="N44" s="21">
        <f t="shared" si="2"/>
        <v>-0.28821436324833005</v>
      </c>
      <c r="O44" s="21">
        <f t="shared" si="3"/>
        <v>0.386591327392803</v>
      </c>
    </row>
    <row r="45" spans="1:15">
      <c r="A45" s="16"/>
      <c r="B45" s="16"/>
      <c r="C45" s="16"/>
      <c r="H45" t="s">
        <v>8219</v>
      </c>
      <c r="I45">
        <v>263</v>
      </c>
      <c r="J45" s="21">
        <f t="shared" si="0"/>
        <v>8.1092739662051161E-2</v>
      </c>
      <c r="K45" s="21">
        <f t="shared" si="1"/>
        <v>0.53231590020831354</v>
      </c>
      <c r="L45" t="s">
        <v>8221</v>
      </c>
      <c r="M45">
        <v>8</v>
      </c>
      <c r="N45" s="21">
        <f t="shared" si="2"/>
        <v>-0.15802009818486831</v>
      </c>
      <c r="O45" s="21">
        <f t="shared" si="3"/>
        <v>0.43722048081346943</v>
      </c>
    </row>
    <row r="46" spans="1:15">
      <c r="A46" s="28"/>
      <c r="B46" s="28"/>
      <c r="C46" s="28"/>
      <c r="H46" t="s">
        <v>8219</v>
      </c>
      <c r="I46">
        <v>15</v>
      </c>
      <c r="J46" s="21">
        <f t="shared" si="0"/>
        <v>-0.21251026818989932</v>
      </c>
      <c r="K46" s="21">
        <f t="shared" si="1"/>
        <v>0.41585448393325064</v>
      </c>
      <c r="L46" t="s">
        <v>8221</v>
      </c>
      <c r="M46">
        <v>1293</v>
      </c>
      <c r="N46" s="21">
        <f t="shared" si="2"/>
        <v>20.754433727633675</v>
      </c>
      <c r="O46" s="21">
        <f t="shared" si="3"/>
        <v>1</v>
      </c>
    </row>
    <row r="47" spans="1:15">
      <c r="A47" s="16"/>
      <c r="B47" s="16"/>
      <c r="C47" s="16"/>
      <c r="H47" t="s">
        <v>8219</v>
      </c>
      <c r="I47">
        <v>61</v>
      </c>
      <c r="J47" s="21">
        <f t="shared" si="0"/>
        <v>-0.15805164576574721</v>
      </c>
      <c r="K47" s="21">
        <f t="shared" si="1"/>
        <v>0.43720805133796614</v>
      </c>
      <c r="L47" t="s">
        <v>8221</v>
      </c>
      <c r="M47">
        <v>17</v>
      </c>
      <c r="N47" s="21">
        <f t="shared" si="2"/>
        <v>-1.155154998847383E-2</v>
      </c>
      <c r="O47" s="21">
        <f t="shared" si="3"/>
        <v>0.49539170079292921</v>
      </c>
    </row>
    <row r="48" spans="1:15">
      <c r="A48" s="28"/>
      <c r="B48" s="28"/>
      <c r="C48" s="28"/>
      <c r="H48" t="s">
        <v>8219</v>
      </c>
      <c r="I48">
        <v>45</v>
      </c>
      <c r="J48" s="21">
        <f t="shared" si="0"/>
        <v>-0.17699377530458274</v>
      </c>
      <c r="K48" s="21">
        <f t="shared" si="1"/>
        <v>0.4297566394881519</v>
      </c>
      <c r="L48" t="s">
        <v>8221</v>
      </c>
      <c r="M48">
        <v>0</v>
      </c>
      <c r="N48" s="21">
        <f t="shared" si="2"/>
        <v>-0.28821436324833005</v>
      </c>
      <c r="O48" s="21">
        <f t="shared" si="3"/>
        <v>0.386591327392803</v>
      </c>
    </row>
    <row r="49" spans="1:15">
      <c r="A49" s="16"/>
      <c r="B49" s="16"/>
      <c r="C49" s="16"/>
      <c r="H49" t="s">
        <v>8219</v>
      </c>
      <c r="I49">
        <v>70</v>
      </c>
      <c r="J49" s="21">
        <f t="shared" si="0"/>
        <v>-0.14739669790015222</v>
      </c>
      <c r="K49" s="21">
        <f t="shared" si="1"/>
        <v>0.44140945587541125</v>
      </c>
      <c r="L49" t="s">
        <v>8221</v>
      </c>
      <c r="M49">
        <v>13</v>
      </c>
      <c r="N49" s="21">
        <f t="shared" si="2"/>
        <v>-7.6648682520204708E-2</v>
      </c>
      <c r="O49" s="21">
        <f t="shared" si="3"/>
        <v>0.46945151489289888</v>
      </c>
    </row>
    <row r="50" spans="1:15">
      <c r="A50" s="28"/>
      <c r="B50" s="28"/>
      <c r="C50" s="28"/>
      <c r="H50" t="s">
        <v>8219</v>
      </c>
      <c r="I50">
        <v>38</v>
      </c>
      <c r="J50" s="21">
        <f t="shared" si="0"/>
        <v>-0.18528095697782326</v>
      </c>
      <c r="K50" s="21">
        <f t="shared" si="1"/>
        <v>0.42650433678101174</v>
      </c>
      <c r="L50" t="s">
        <v>8221</v>
      </c>
      <c r="M50">
        <v>0</v>
      </c>
      <c r="N50" s="21">
        <f t="shared" si="2"/>
        <v>-0.28821436324833005</v>
      </c>
      <c r="O50" s="21">
        <f t="shared" si="3"/>
        <v>0.386591327392803</v>
      </c>
    </row>
    <row r="51" spans="1:15">
      <c r="A51" s="16"/>
      <c r="B51" s="16"/>
      <c r="C51" s="16"/>
      <c r="H51" t="s">
        <v>8219</v>
      </c>
      <c r="I51">
        <v>87</v>
      </c>
      <c r="J51" s="21">
        <f t="shared" si="0"/>
        <v>-0.12727068526513949</v>
      </c>
      <c r="K51" s="21">
        <f t="shared" si="1"/>
        <v>0.44936308068589309</v>
      </c>
      <c r="L51" t="s">
        <v>8221</v>
      </c>
      <c r="M51">
        <v>0</v>
      </c>
      <c r="N51" s="21">
        <f t="shared" si="2"/>
        <v>-0.28821436324833005</v>
      </c>
      <c r="O51" s="21">
        <f t="shared" si="3"/>
        <v>0.386591327392803</v>
      </c>
    </row>
    <row r="52" spans="1:15">
      <c r="A52" s="28"/>
      <c r="B52" s="28"/>
      <c r="C52" s="28"/>
      <c r="H52" t="s">
        <v>8219</v>
      </c>
      <c r="I52">
        <v>22</v>
      </c>
      <c r="J52" s="21">
        <f t="shared" si="0"/>
        <v>-0.20422308651665877</v>
      </c>
      <c r="K52" s="21">
        <f t="shared" si="1"/>
        <v>0.41908958554528158</v>
      </c>
      <c r="L52" t="s">
        <v>8221</v>
      </c>
      <c r="M52">
        <v>33</v>
      </c>
      <c r="N52" s="21">
        <f t="shared" si="2"/>
        <v>0.24883698013844968</v>
      </c>
      <c r="O52" s="21">
        <f t="shared" si="3"/>
        <v>0.59825655770167185</v>
      </c>
    </row>
    <row r="53" spans="1:15">
      <c r="A53" s="16"/>
      <c r="B53" s="16"/>
      <c r="C53" s="16"/>
      <c r="H53" t="s">
        <v>8219</v>
      </c>
      <c r="I53">
        <v>119</v>
      </c>
      <c r="J53" s="21">
        <f t="shared" si="0"/>
        <v>-8.9386426187468476E-2</v>
      </c>
      <c r="K53" s="21">
        <f t="shared" si="1"/>
        <v>0.46438740531052336</v>
      </c>
      <c r="L53" t="s">
        <v>8221</v>
      </c>
      <c r="M53">
        <v>12</v>
      </c>
      <c r="N53" s="21">
        <f t="shared" si="2"/>
        <v>-9.2922965653137429E-2</v>
      </c>
      <c r="O53" s="21">
        <f t="shared" si="3"/>
        <v>0.46298238036470224</v>
      </c>
    </row>
    <row r="54" spans="1:15">
      <c r="A54" s="28"/>
      <c r="B54" s="28"/>
      <c r="C54" s="28"/>
      <c r="H54" t="s">
        <v>8219</v>
      </c>
      <c r="I54">
        <v>52</v>
      </c>
      <c r="J54" s="21">
        <f t="shared" si="0"/>
        <v>-0.16870659363134219</v>
      </c>
      <c r="K54" s="21">
        <f t="shared" si="1"/>
        <v>0.43301371607940187</v>
      </c>
      <c r="L54" t="s">
        <v>8221</v>
      </c>
      <c r="M54">
        <v>1</v>
      </c>
      <c r="N54" s="21">
        <f t="shared" si="2"/>
        <v>-0.27194008011539733</v>
      </c>
      <c r="O54" s="21">
        <f t="shared" si="3"/>
        <v>0.39283404631333929</v>
      </c>
    </row>
    <row r="55" spans="1:15">
      <c r="A55" s="16"/>
      <c r="B55" s="16"/>
      <c r="C55" s="16"/>
      <c r="H55" t="s">
        <v>8219</v>
      </c>
      <c r="I55">
        <v>117</v>
      </c>
      <c r="J55" s="21">
        <f t="shared" si="0"/>
        <v>-9.1754192379822908E-2</v>
      </c>
      <c r="K55" s="21">
        <f t="shared" si="1"/>
        <v>0.4634466698262103</v>
      </c>
      <c r="L55" t="s">
        <v>8221</v>
      </c>
      <c r="M55">
        <v>1</v>
      </c>
      <c r="N55" s="21">
        <f t="shared" si="2"/>
        <v>-0.27194008011539733</v>
      </c>
      <c r="O55" s="21">
        <f t="shared" si="3"/>
        <v>0.39283404631333929</v>
      </c>
    </row>
    <row r="56" spans="1:15">
      <c r="A56" s="28"/>
      <c r="B56" s="28"/>
      <c r="C56" s="28"/>
      <c r="H56" t="s">
        <v>8219</v>
      </c>
      <c r="I56">
        <v>52</v>
      </c>
      <c r="J56" s="21">
        <f t="shared" si="0"/>
        <v>-0.16870659363134219</v>
      </c>
      <c r="K56" s="21">
        <f t="shared" si="1"/>
        <v>0.43301371607940187</v>
      </c>
      <c r="L56" t="s">
        <v>8221</v>
      </c>
      <c r="M56">
        <v>1</v>
      </c>
      <c r="N56" s="21">
        <f t="shared" si="2"/>
        <v>-0.27194008011539733</v>
      </c>
      <c r="O56" s="21">
        <f t="shared" si="3"/>
        <v>0.39283404631333929</v>
      </c>
    </row>
    <row r="57" spans="1:15">
      <c r="A57" s="16"/>
      <c r="B57" s="16"/>
      <c r="C57" s="16"/>
      <c r="H57" t="s">
        <v>8219</v>
      </c>
      <c r="I57">
        <v>86</v>
      </c>
      <c r="J57" s="21">
        <f t="shared" si="0"/>
        <v>-0.12845456836131672</v>
      </c>
      <c r="K57" s="21">
        <f t="shared" si="1"/>
        <v>0.44889462474332431</v>
      </c>
      <c r="L57" t="s">
        <v>8221</v>
      </c>
      <c r="M57">
        <v>1</v>
      </c>
      <c r="N57" s="21">
        <f t="shared" si="2"/>
        <v>-0.27194008011539733</v>
      </c>
      <c r="O57" s="21">
        <f t="shared" si="3"/>
        <v>0.39283404631333929</v>
      </c>
    </row>
    <row r="58" spans="1:15">
      <c r="H58" t="s">
        <v>8219</v>
      </c>
      <c r="I58">
        <v>174</v>
      </c>
      <c r="J58" s="21">
        <f t="shared" si="0"/>
        <v>-2.427285589772139E-2</v>
      </c>
      <c r="K58" s="21">
        <f t="shared" si="1"/>
        <v>0.49031748230294225</v>
      </c>
      <c r="L58" t="s">
        <v>8221</v>
      </c>
      <c r="M58">
        <v>84</v>
      </c>
      <c r="N58" s="21">
        <f t="shared" si="2"/>
        <v>1.0788254199180183</v>
      </c>
      <c r="O58" s="21">
        <f t="shared" si="3"/>
        <v>0.85966721965853488</v>
      </c>
    </row>
    <row r="59" spans="1:15">
      <c r="H59" t="s">
        <v>8219</v>
      </c>
      <c r="I59">
        <v>69</v>
      </c>
      <c r="J59" s="21">
        <f t="shared" si="0"/>
        <v>-0.14858058099632945</v>
      </c>
      <c r="K59" s="21">
        <f t="shared" si="1"/>
        <v>0.44094229851308525</v>
      </c>
      <c r="L59" t="s">
        <v>8221</v>
      </c>
      <c r="M59">
        <v>38</v>
      </c>
      <c r="N59" s="21">
        <f t="shared" si="2"/>
        <v>0.33020839580311329</v>
      </c>
      <c r="O59" s="21">
        <f t="shared" si="3"/>
        <v>0.62937874830832152</v>
      </c>
    </row>
    <row r="60" spans="1:15">
      <c r="H60" t="s">
        <v>8219</v>
      </c>
      <c r="I60">
        <v>75</v>
      </c>
      <c r="J60" s="21">
        <f t="shared" si="0"/>
        <v>-0.14147728241926613</v>
      </c>
      <c r="K60" s="21">
        <f t="shared" si="1"/>
        <v>0.44374645276098784</v>
      </c>
      <c r="L60" t="s">
        <v>8221</v>
      </c>
      <c r="M60">
        <v>1</v>
      </c>
      <c r="N60" s="21">
        <f t="shared" si="2"/>
        <v>-0.27194008011539733</v>
      </c>
      <c r="O60" s="21">
        <f t="shared" si="3"/>
        <v>0.39283404631333929</v>
      </c>
    </row>
    <row r="61" spans="1:15">
      <c r="H61" t="s">
        <v>8219</v>
      </c>
      <c r="I61">
        <v>33</v>
      </c>
      <c r="J61" s="21">
        <f t="shared" si="0"/>
        <v>-0.19120037245870936</v>
      </c>
      <c r="K61" s="21">
        <f t="shared" si="1"/>
        <v>0.42418430590942285</v>
      </c>
      <c r="L61" t="s">
        <v>8221</v>
      </c>
      <c r="M61">
        <v>76</v>
      </c>
      <c r="N61" s="21">
        <f t="shared" si="2"/>
        <v>0.94863115485455662</v>
      </c>
      <c r="O61" s="21">
        <f t="shared" si="3"/>
        <v>0.82859588007714269</v>
      </c>
    </row>
    <row r="62" spans="1:15">
      <c r="H62" t="s">
        <v>8219</v>
      </c>
      <c r="I62">
        <v>108</v>
      </c>
      <c r="J62" s="21">
        <f t="shared" si="0"/>
        <v>-0.10240914024541789</v>
      </c>
      <c r="K62" s="21">
        <f t="shared" si="1"/>
        <v>0.45921596447574309</v>
      </c>
      <c r="L62" t="s">
        <v>8221</v>
      </c>
      <c r="M62">
        <v>3</v>
      </c>
      <c r="N62" s="21">
        <f t="shared" si="2"/>
        <v>-0.23939151384953189</v>
      </c>
      <c r="O62" s="21">
        <f t="shared" si="3"/>
        <v>0.40540100485253827</v>
      </c>
    </row>
    <row r="63" spans="1:15">
      <c r="H63" t="s">
        <v>8219</v>
      </c>
      <c r="I63">
        <v>23</v>
      </c>
      <c r="J63" s="21">
        <f t="shared" si="0"/>
        <v>-0.20303920342048157</v>
      </c>
      <c r="K63" s="21">
        <f t="shared" si="1"/>
        <v>0.41955219522003828</v>
      </c>
      <c r="L63" t="s">
        <v>8221</v>
      </c>
      <c r="M63">
        <v>0</v>
      </c>
      <c r="N63" s="21">
        <f t="shared" si="2"/>
        <v>-0.28821436324833005</v>
      </c>
      <c r="O63" s="21">
        <f t="shared" si="3"/>
        <v>0.386591327392803</v>
      </c>
    </row>
    <row r="64" spans="1:15">
      <c r="H64" t="s">
        <v>8219</v>
      </c>
      <c r="I64">
        <v>48</v>
      </c>
      <c r="J64" s="21">
        <f t="shared" si="0"/>
        <v>-0.17344212601605108</v>
      </c>
      <c r="K64" s="21">
        <f t="shared" si="1"/>
        <v>0.43115195752981167</v>
      </c>
      <c r="L64" t="s">
        <v>8221</v>
      </c>
      <c r="M64">
        <v>2</v>
      </c>
      <c r="N64" s="21">
        <f t="shared" si="2"/>
        <v>-0.25566579698246461</v>
      </c>
      <c r="O64" s="21">
        <f t="shared" si="3"/>
        <v>0.39910445381051241</v>
      </c>
    </row>
    <row r="65" spans="8:15">
      <c r="H65" t="s">
        <v>8219</v>
      </c>
      <c r="I65">
        <v>64</v>
      </c>
      <c r="J65" s="21">
        <f t="shared" si="0"/>
        <v>-0.15449999647721555</v>
      </c>
      <c r="K65" s="21">
        <f t="shared" si="1"/>
        <v>0.43860775699819587</v>
      </c>
      <c r="L65" t="s">
        <v>8221</v>
      </c>
      <c r="M65">
        <v>0</v>
      </c>
      <c r="N65" s="21">
        <f t="shared" si="2"/>
        <v>-0.28821436324833005</v>
      </c>
      <c r="O65" s="21">
        <f t="shared" si="3"/>
        <v>0.386591327392803</v>
      </c>
    </row>
    <row r="66" spans="8:15">
      <c r="H66" t="s">
        <v>8219</v>
      </c>
      <c r="I66">
        <v>24</v>
      </c>
      <c r="J66" s="21">
        <f t="shared" ref="J66:J129" si="4">STANDARDIZE(I66,$B$7,$B$12)</f>
        <v>-0.20185532032430434</v>
      </c>
      <c r="K66" s="21">
        <f t="shared" ref="K66:K129" si="5">_xlfn.NORM.S.DIST(J66,TRUE)</f>
        <v>0.42001491610780073</v>
      </c>
      <c r="L66" t="s">
        <v>8221</v>
      </c>
      <c r="M66">
        <v>0</v>
      </c>
      <c r="N66" s="21">
        <f t="shared" ref="N66:N129" si="6">STANDARDIZE(M66,$C$7,$C$12)</f>
        <v>-0.28821436324833005</v>
      </c>
      <c r="O66" s="21">
        <f t="shared" ref="O66:O129" si="7">_xlfn.NORM.S.DIST(N66,TRUE)</f>
        <v>0.386591327392803</v>
      </c>
    </row>
    <row r="67" spans="8:15">
      <c r="H67" t="s">
        <v>8219</v>
      </c>
      <c r="I67">
        <v>57</v>
      </c>
      <c r="J67" s="21">
        <f t="shared" si="4"/>
        <v>-0.1627871781504561</v>
      </c>
      <c r="K67" s="21">
        <f t="shared" si="5"/>
        <v>0.43534300197847797</v>
      </c>
      <c r="L67" t="s">
        <v>8221</v>
      </c>
      <c r="M67">
        <v>0</v>
      </c>
      <c r="N67" s="21">
        <f t="shared" si="6"/>
        <v>-0.28821436324833005</v>
      </c>
      <c r="O67" s="21">
        <f t="shared" si="7"/>
        <v>0.386591327392803</v>
      </c>
    </row>
    <row r="68" spans="8:15">
      <c r="H68" t="s">
        <v>8219</v>
      </c>
      <c r="I68">
        <v>26</v>
      </c>
      <c r="J68" s="21">
        <f t="shared" si="4"/>
        <v>-0.19948755413194991</v>
      </c>
      <c r="K68" s="21">
        <f t="shared" si="5"/>
        <v>0.4209406890340468</v>
      </c>
      <c r="L68" t="s">
        <v>8221</v>
      </c>
      <c r="M68">
        <v>2</v>
      </c>
      <c r="N68" s="21">
        <f t="shared" si="6"/>
        <v>-0.25566579698246461</v>
      </c>
      <c r="O68" s="21">
        <f t="shared" si="7"/>
        <v>0.39910445381051241</v>
      </c>
    </row>
    <row r="69" spans="8:15">
      <c r="H69" t="s">
        <v>8219</v>
      </c>
      <c r="I69">
        <v>20</v>
      </c>
      <c r="J69" s="21">
        <f t="shared" si="4"/>
        <v>-0.20659085270901323</v>
      </c>
      <c r="K69" s="21">
        <f t="shared" si="5"/>
        <v>0.41816470232031444</v>
      </c>
      <c r="L69" t="s">
        <v>8221</v>
      </c>
      <c r="M69">
        <v>0</v>
      </c>
      <c r="N69" s="21">
        <f t="shared" si="6"/>
        <v>-0.28821436324833005</v>
      </c>
      <c r="O69" s="21">
        <f t="shared" si="7"/>
        <v>0.386591327392803</v>
      </c>
    </row>
    <row r="70" spans="8:15">
      <c r="H70" t="s">
        <v>8219</v>
      </c>
      <c r="I70">
        <v>36</v>
      </c>
      <c r="J70" s="21">
        <f t="shared" si="4"/>
        <v>-0.18764872317017769</v>
      </c>
      <c r="K70" s="21">
        <f t="shared" si="5"/>
        <v>0.42557601452808019</v>
      </c>
      <c r="L70" t="s">
        <v>8221</v>
      </c>
      <c r="M70">
        <v>0</v>
      </c>
      <c r="N70" s="21">
        <f t="shared" si="6"/>
        <v>-0.28821436324833005</v>
      </c>
      <c r="O70" s="21">
        <f t="shared" si="7"/>
        <v>0.386591327392803</v>
      </c>
    </row>
    <row r="71" spans="8:15">
      <c r="H71" t="s">
        <v>8219</v>
      </c>
      <c r="I71">
        <v>178</v>
      </c>
      <c r="J71" s="21">
        <f t="shared" si="4"/>
        <v>-1.953732351301251E-2</v>
      </c>
      <c r="K71" s="21">
        <f t="shared" si="5"/>
        <v>0.4922062314306152</v>
      </c>
      <c r="L71" t="s">
        <v>8221</v>
      </c>
      <c r="M71">
        <v>0</v>
      </c>
      <c r="N71" s="21">
        <f t="shared" si="6"/>
        <v>-0.28821436324833005</v>
      </c>
      <c r="O71" s="21">
        <f t="shared" si="7"/>
        <v>0.386591327392803</v>
      </c>
    </row>
    <row r="72" spans="8:15">
      <c r="H72" t="s">
        <v>8219</v>
      </c>
      <c r="I72">
        <v>17</v>
      </c>
      <c r="J72" s="21">
        <f t="shared" si="4"/>
        <v>-0.21014250199754489</v>
      </c>
      <c r="K72" s="21">
        <f t="shared" si="5"/>
        <v>0.41677822710273815</v>
      </c>
      <c r="L72" t="s">
        <v>8221</v>
      </c>
      <c r="M72">
        <v>2</v>
      </c>
      <c r="N72" s="21">
        <f t="shared" si="6"/>
        <v>-0.25566579698246461</v>
      </c>
      <c r="O72" s="21">
        <f t="shared" si="7"/>
        <v>0.39910445381051241</v>
      </c>
    </row>
    <row r="73" spans="8:15">
      <c r="H73" t="s">
        <v>8219</v>
      </c>
      <c r="I73">
        <v>32</v>
      </c>
      <c r="J73" s="21">
        <f t="shared" si="4"/>
        <v>-0.19238425555488659</v>
      </c>
      <c r="K73" s="21">
        <f t="shared" si="5"/>
        <v>0.42372061214729434</v>
      </c>
      <c r="L73" t="s">
        <v>8221</v>
      </c>
      <c r="M73">
        <v>0</v>
      </c>
      <c r="N73" s="21">
        <f t="shared" si="6"/>
        <v>-0.28821436324833005</v>
      </c>
      <c r="O73" s="21">
        <f t="shared" si="7"/>
        <v>0.386591327392803</v>
      </c>
    </row>
    <row r="74" spans="8:15">
      <c r="H74" t="s">
        <v>8219</v>
      </c>
      <c r="I74">
        <v>41</v>
      </c>
      <c r="J74" s="21">
        <f t="shared" si="4"/>
        <v>-0.1817293076892916</v>
      </c>
      <c r="K74" s="21">
        <f t="shared" si="5"/>
        <v>0.42789758236240522</v>
      </c>
      <c r="L74" t="s">
        <v>8221</v>
      </c>
      <c r="M74">
        <v>7</v>
      </c>
      <c r="N74" s="21">
        <f t="shared" si="6"/>
        <v>-0.17429438131780103</v>
      </c>
      <c r="O74" s="21">
        <f t="shared" si="7"/>
        <v>0.43081705736078296</v>
      </c>
    </row>
    <row r="75" spans="8:15">
      <c r="H75" t="s">
        <v>8219</v>
      </c>
      <c r="I75">
        <v>18</v>
      </c>
      <c r="J75" s="21">
        <f t="shared" si="4"/>
        <v>-0.20895861890136766</v>
      </c>
      <c r="K75" s="21">
        <f t="shared" si="5"/>
        <v>0.41724027139930514</v>
      </c>
      <c r="L75" t="s">
        <v>8221</v>
      </c>
      <c r="M75">
        <v>0</v>
      </c>
      <c r="N75" s="21">
        <f t="shared" si="6"/>
        <v>-0.28821436324833005</v>
      </c>
      <c r="O75" s="21">
        <f t="shared" si="7"/>
        <v>0.386591327392803</v>
      </c>
    </row>
    <row r="76" spans="8:15">
      <c r="H76" t="s">
        <v>8219</v>
      </c>
      <c r="I76">
        <v>29</v>
      </c>
      <c r="J76" s="21">
        <f t="shared" si="4"/>
        <v>-0.19593590484341825</v>
      </c>
      <c r="K76" s="21">
        <f t="shared" si="5"/>
        <v>0.42233016695712094</v>
      </c>
      <c r="L76" t="s">
        <v>8221</v>
      </c>
      <c r="M76">
        <v>5</v>
      </c>
      <c r="N76" s="21">
        <f t="shared" si="6"/>
        <v>-0.20684294758366648</v>
      </c>
      <c r="O76" s="21">
        <f t="shared" si="7"/>
        <v>0.41806625702373457</v>
      </c>
    </row>
    <row r="77" spans="8:15">
      <c r="H77" t="s">
        <v>8219</v>
      </c>
      <c r="I77">
        <v>47</v>
      </c>
      <c r="J77" s="21">
        <f t="shared" si="4"/>
        <v>-0.17462600911222828</v>
      </c>
      <c r="K77" s="21">
        <f t="shared" si="5"/>
        <v>0.43068675514080984</v>
      </c>
      <c r="L77" t="s">
        <v>8221</v>
      </c>
      <c r="M77">
        <v>0</v>
      </c>
      <c r="N77" s="21">
        <f t="shared" si="6"/>
        <v>-0.28821436324833005</v>
      </c>
      <c r="O77" s="21">
        <f t="shared" si="7"/>
        <v>0.386591327392803</v>
      </c>
    </row>
    <row r="78" spans="8:15">
      <c r="H78" t="s">
        <v>8219</v>
      </c>
      <c r="I78">
        <v>15</v>
      </c>
      <c r="J78" s="21">
        <f t="shared" si="4"/>
        <v>-0.21251026818989932</v>
      </c>
      <c r="K78" s="21">
        <f t="shared" si="5"/>
        <v>0.41585448393325064</v>
      </c>
      <c r="L78" t="s">
        <v>8221</v>
      </c>
      <c r="M78">
        <v>0</v>
      </c>
      <c r="N78" s="21">
        <f t="shared" si="6"/>
        <v>-0.28821436324833005</v>
      </c>
      <c r="O78" s="21">
        <f t="shared" si="7"/>
        <v>0.386591327392803</v>
      </c>
    </row>
    <row r="79" spans="8:15">
      <c r="H79" t="s">
        <v>8219</v>
      </c>
      <c r="I79">
        <v>26</v>
      </c>
      <c r="J79" s="21">
        <f t="shared" si="4"/>
        <v>-0.19948755413194991</v>
      </c>
      <c r="K79" s="21">
        <f t="shared" si="5"/>
        <v>0.4209406890340468</v>
      </c>
      <c r="L79" t="s">
        <v>8221</v>
      </c>
      <c r="M79">
        <v>1</v>
      </c>
      <c r="N79" s="21">
        <f t="shared" si="6"/>
        <v>-0.27194008011539733</v>
      </c>
      <c r="O79" s="21">
        <f t="shared" si="7"/>
        <v>0.39283404631333929</v>
      </c>
    </row>
    <row r="80" spans="8:15">
      <c r="H80" t="s">
        <v>8219</v>
      </c>
      <c r="I80">
        <v>35</v>
      </c>
      <c r="J80" s="21">
        <f t="shared" si="4"/>
        <v>-0.18883260626635492</v>
      </c>
      <c r="K80" s="21">
        <f t="shared" si="5"/>
        <v>0.42511200772646551</v>
      </c>
      <c r="L80" t="s">
        <v>8221</v>
      </c>
      <c r="M80">
        <v>0</v>
      </c>
      <c r="N80" s="21">
        <f t="shared" si="6"/>
        <v>-0.28821436324833005</v>
      </c>
      <c r="O80" s="21">
        <f t="shared" si="7"/>
        <v>0.386591327392803</v>
      </c>
    </row>
    <row r="81" spans="8:15">
      <c r="H81" t="s">
        <v>8219</v>
      </c>
      <c r="I81">
        <v>41</v>
      </c>
      <c r="J81" s="21">
        <f t="shared" si="4"/>
        <v>-0.1817293076892916</v>
      </c>
      <c r="K81" s="21">
        <f t="shared" si="5"/>
        <v>0.42789758236240522</v>
      </c>
      <c r="L81" t="s">
        <v>8221</v>
      </c>
      <c r="M81">
        <v>5</v>
      </c>
      <c r="N81" s="21">
        <f t="shared" si="6"/>
        <v>-0.20684294758366648</v>
      </c>
      <c r="O81" s="21">
        <f t="shared" si="7"/>
        <v>0.41806625702373457</v>
      </c>
    </row>
    <row r="82" spans="8:15">
      <c r="H82" t="s">
        <v>8219</v>
      </c>
      <c r="I82">
        <v>47</v>
      </c>
      <c r="J82" s="21">
        <f t="shared" si="4"/>
        <v>-0.17462600911222828</v>
      </c>
      <c r="K82" s="21">
        <f t="shared" si="5"/>
        <v>0.43068675514080984</v>
      </c>
      <c r="L82" t="s">
        <v>8221</v>
      </c>
      <c r="M82">
        <v>3</v>
      </c>
      <c r="N82" s="21">
        <f t="shared" si="6"/>
        <v>-0.23939151384953189</v>
      </c>
      <c r="O82" s="21">
        <f t="shared" si="7"/>
        <v>0.40540100485253827</v>
      </c>
    </row>
    <row r="83" spans="8:15">
      <c r="H83" t="s">
        <v>8219</v>
      </c>
      <c r="I83">
        <v>28</v>
      </c>
      <c r="J83" s="21">
        <f t="shared" si="4"/>
        <v>-0.19711978793959548</v>
      </c>
      <c r="K83" s="21">
        <f t="shared" si="5"/>
        <v>0.42186689934285598</v>
      </c>
      <c r="L83" t="s">
        <v>8221</v>
      </c>
      <c r="M83">
        <v>6</v>
      </c>
      <c r="N83" s="21">
        <f t="shared" si="6"/>
        <v>-0.19056866445073375</v>
      </c>
      <c r="O83" s="21">
        <f t="shared" si="7"/>
        <v>0.42443177118606484</v>
      </c>
    </row>
    <row r="84" spans="8:15">
      <c r="H84" t="s">
        <v>8219</v>
      </c>
      <c r="I84">
        <v>100</v>
      </c>
      <c r="J84" s="21">
        <f t="shared" si="4"/>
        <v>-0.11188020501483564</v>
      </c>
      <c r="K84" s="21">
        <f t="shared" si="5"/>
        <v>0.45545919607989593</v>
      </c>
      <c r="L84" t="s">
        <v>8221</v>
      </c>
      <c r="M84">
        <v>12</v>
      </c>
      <c r="N84" s="21">
        <f t="shared" si="6"/>
        <v>-9.2922965653137429E-2</v>
      </c>
      <c r="O84" s="21">
        <f t="shared" si="7"/>
        <v>0.46298238036470224</v>
      </c>
    </row>
    <row r="85" spans="8:15">
      <c r="H85" t="s">
        <v>8219</v>
      </c>
      <c r="I85">
        <v>13</v>
      </c>
      <c r="J85" s="21">
        <f t="shared" si="4"/>
        <v>-0.21487803438225375</v>
      </c>
      <c r="K85" s="21">
        <f t="shared" si="5"/>
        <v>0.41493120545075307</v>
      </c>
      <c r="L85" t="s">
        <v>8221</v>
      </c>
      <c r="M85">
        <v>13</v>
      </c>
      <c r="N85" s="21">
        <f t="shared" si="6"/>
        <v>-7.6648682520204708E-2</v>
      </c>
      <c r="O85" s="21">
        <f t="shared" si="7"/>
        <v>0.46945151489289888</v>
      </c>
    </row>
    <row r="86" spans="8:15">
      <c r="H86" t="s">
        <v>8219</v>
      </c>
      <c r="I86">
        <v>7</v>
      </c>
      <c r="J86" s="21">
        <f t="shared" si="4"/>
        <v>-0.22198133295931707</v>
      </c>
      <c r="K86" s="21">
        <f t="shared" si="5"/>
        <v>0.41216420748434612</v>
      </c>
      <c r="L86" t="s">
        <v>8221</v>
      </c>
      <c r="M86">
        <v>5</v>
      </c>
      <c r="N86" s="21">
        <f t="shared" si="6"/>
        <v>-0.20684294758366648</v>
      </c>
      <c r="O86" s="21">
        <f t="shared" si="7"/>
        <v>0.41806625702373457</v>
      </c>
    </row>
    <row r="87" spans="8:15">
      <c r="H87" t="s">
        <v>8219</v>
      </c>
      <c r="I87">
        <v>21</v>
      </c>
      <c r="J87" s="21">
        <f t="shared" si="4"/>
        <v>-0.205406969612836</v>
      </c>
      <c r="K87" s="21">
        <f t="shared" si="5"/>
        <v>0.41862708770502882</v>
      </c>
      <c r="L87" t="s">
        <v>8221</v>
      </c>
      <c r="M87">
        <v>2</v>
      </c>
      <c r="N87" s="21">
        <f t="shared" si="6"/>
        <v>-0.25566579698246461</v>
      </c>
      <c r="O87" s="21">
        <f t="shared" si="7"/>
        <v>0.39910445381051241</v>
      </c>
    </row>
    <row r="88" spans="8:15">
      <c r="H88" t="s">
        <v>8219</v>
      </c>
      <c r="I88">
        <v>17</v>
      </c>
      <c r="J88" s="21">
        <f t="shared" si="4"/>
        <v>-0.21014250199754489</v>
      </c>
      <c r="K88" s="21">
        <f t="shared" si="5"/>
        <v>0.41677822710273815</v>
      </c>
      <c r="L88" t="s">
        <v>8221</v>
      </c>
      <c r="M88">
        <v>8</v>
      </c>
      <c r="N88" s="21">
        <f t="shared" si="6"/>
        <v>-0.15802009818486831</v>
      </c>
      <c r="O88" s="21">
        <f t="shared" si="7"/>
        <v>0.43722048081346943</v>
      </c>
    </row>
    <row r="89" spans="8:15">
      <c r="H89" t="s">
        <v>8219</v>
      </c>
      <c r="I89">
        <v>25</v>
      </c>
      <c r="J89" s="21">
        <f t="shared" si="4"/>
        <v>-0.20067143722812711</v>
      </c>
      <c r="K89" s="21">
        <f t="shared" si="5"/>
        <v>0.42047774758660955</v>
      </c>
      <c r="L89" t="s">
        <v>8221</v>
      </c>
      <c r="M89">
        <v>0</v>
      </c>
      <c r="N89" s="21">
        <f t="shared" si="6"/>
        <v>-0.28821436324833005</v>
      </c>
      <c r="O89" s="21">
        <f t="shared" si="7"/>
        <v>0.386591327392803</v>
      </c>
    </row>
    <row r="90" spans="8:15">
      <c r="H90" t="s">
        <v>8219</v>
      </c>
      <c r="I90">
        <v>60</v>
      </c>
      <c r="J90" s="21">
        <f t="shared" si="4"/>
        <v>-0.15923552886192444</v>
      </c>
      <c r="K90" s="21">
        <f t="shared" si="5"/>
        <v>0.43674165648924912</v>
      </c>
      <c r="L90" t="s">
        <v>8221</v>
      </c>
      <c r="M90">
        <v>13</v>
      </c>
      <c r="N90" s="21">
        <f t="shared" si="6"/>
        <v>-7.6648682520204708E-2</v>
      </c>
      <c r="O90" s="21">
        <f t="shared" si="7"/>
        <v>0.46945151489289888</v>
      </c>
    </row>
    <row r="91" spans="8:15">
      <c r="H91" t="s">
        <v>8219</v>
      </c>
      <c r="I91">
        <v>56</v>
      </c>
      <c r="J91" s="21">
        <f t="shared" si="4"/>
        <v>-0.1639710612466333</v>
      </c>
      <c r="K91" s="21">
        <f t="shared" si="5"/>
        <v>0.43487696260834974</v>
      </c>
      <c r="L91" t="s">
        <v>8221</v>
      </c>
      <c r="M91">
        <v>0</v>
      </c>
      <c r="N91" s="21">
        <f t="shared" si="6"/>
        <v>-0.28821436324833005</v>
      </c>
      <c r="O91" s="21">
        <f t="shared" si="7"/>
        <v>0.386591327392803</v>
      </c>
    </row>
    <row r="92" spans="8:15">
      <c r="H92" t="s">
        <v>8219</v>
      </c>
      <c r="I92">
        <v>16</v>
      </c>
      <c r="J92" s="21">
        <f t="shared" si="4"/>
        <v>-0.21132638509372209</v>
      </c>
      <c r="K92" s="21">
        <f t="shared" si="5"/>
        <v>0.41631629774116047</v>
      </c>
      <c r="L92" t="s">
        <v>8221</v>
      </c>
      <c r="M92">
        <v>5</v>
      </c>
      <c r="N92" s="21">
        <f t="shared" si="6"/>
        <v>-0.20684294758366648</v>
      </c>
      <c r="O92" s="21">
        <f t="shared" si="7"/>
        <v>0.41806625702373457</v>
      </c>
    </row>
    <row r="93" spans="8:15">
      <c r="H93" t="s">
        <v>8219</v>
      </c>
      <c r="I93">
        <v>46</v>
      </c>
      <c r="J93" s="21">
        <f t="shared" si="4"/>
        <v>-0.17580989220840551</v>
      </c>
      <c r="K93" s="21">
        <f t="shared" si="5"/>
        <v>0.43022164891630016</v>
      </c>
      <c r="L93" t="s">
        <v>8221</v>
      </c>
      <c r="M93">
        <v>8</v>
      </c>
      <c r="N93" s="21">
        <f t="shared" si="6"/>
        <v>-0.15802009818486831</v>
      </c>
      <c r="O93" s="21">
        <f t="shared" si="7"/>
        <v>0.43722048081346943</v>
      </c>
    </row>
    <row r="94" spans="8:15">
      <c r="H94" t="s">
        <v>8219</v>
      </c>
      <c r="I94">
        <v>43</v>
      </c>
      <c r="J94" s="21">
        <f t="shared" si="4"/>
        <v>-0.17936154149693717</v>
      </c>
      <c r="K94" s="21">
        <f t="shared" si="5"/>
        <v>0.42882691354639985</v>
      </c>
      <c r="L94" t="s">
        <v>8221</v>
      </c>
      <c r="M94">
        <v>8</v>
      </c>
      <c r="N94" s="21">
        <f t="shared" si="6"/>
        <v>-0.15802009818486831</v>
      </c>
      <c r="O94" s="21">
        <f t="shared" si="7"/>
        <v>0.43722048081346943</v>
      </c>
    </row>
    <row r="95" spans="8:15">
      <c r="H95" t="s">
        <v>8219</v>
      </c>
      <c r="I95">
        <v>15</v>
      </c>
      <c r="J95" s="21">
        <f t="shared" si="4"/>
        <v>-0.21251026818989932</v>
      </c>
      <c r="K95" s="21">
        <f t="shared" si="5"/>
        <v>0.41585448393325064</v>
      </c>
      <c r="L95" t="s">
        <v>8221</v>
      </c>
      <c r="M95">
        <v>0</v>
      </c>
      <c r="N95" s="21">
        <f t="shared" si="6"/>
        <v>-0.28821436324833005</v>
      </c>
      <c r="O95" s="21">
        <f t="shared" si="7"/>
        <v>0.386591327392803</v>
      </c>
    </row>
    <row r="96" spans="8:15">
      <c r="H96" t="s">
        <v>8219</v>
      </c>
      <c r="I96">
        <v>12</v>
      </c>
      <c r="J96" s="21">
        <f t="shared" si="4"/>
        <v>-0.21606191747843098</v>
      </c>
      <c r="K96" s="21">
        <f t="shared" si="5"/>
        <v>0.4144697420111193</v>
      </c>
      <c r="L96" t="s">
        <v>8221</v>
      </c>
      <c r="M96">
        <v>2</v>
      </c>
      <c r="N96" s="21">
        <f t="shared" si="6"/>
        <v>-0.25566579698246461</v>
      </c>
      <c r="O96" s="21">
        <f t="shared" si="7"/>
        <v>0.39910445381051241</v>
      </c>
    </row>
    <row r="97" spans="8:15">
      <c r="H97" t="s">
        <v>8219</v>
      </c>
      <c r="I97">
        <v>21</v>
      </c>
      <c r="J97" s="21">
        <f t="shared" si="4"/>
        <v>-0.205406969612836</v>
      </c>
      <c r="K97" s="21">
        <f t="shared" si="5"/>
        <v>0.41862708770502882</v>
      </c>
      <c r="L97" t="s">
        <v>8221</v>
      </c>
      <c r="M97">
        <v>3</v>
      </c>
      <c r="N97" s="21">
        <f t="shared" si="6"/>
        <v>-0.23939151384953189</v>
      </c>
      <c r="O97" s="21">
        <f t="shared" si="7"/>
        <v>0.40540100485253827</v>
      </c>
    </row>
    <row r="98" spans="8:15">
      <c r="H98" t="s">
        <v>8219</v>
      </c>
      <c r="I98">
        <v>34</v>
      </c>
      <c r="J98" s="21">
        <f t="shared" si="4"/>
        <v>-0.19001648936253215</v>
      </c>
      <c r="K98" s="21">
        <f t="shared" si="5"/>
        <v>0.42464810464462421</v>
      </c>
      <c r="L98" t="s">
        <v>8221</v>
      </c>
      <c r="M98">
        <v>0</v>
      </c>
      <c r="N98" s="21">
        <f t="shared" si="6"/>
        <v>-0.28821436324833005</v>
      </c>
      <c r="O98" s="21">
        <f t="shared" si="7"/>
        <v>0.386591327392803</v>
      </c>
    </row>
    <row r="99" spans="8:15">
      <c r="H99" t="s">
        <v>8219</v>
      </c>
      <c r="I99">
        <v>8</v>
      </c>
      <c r="J99" s="21">
        <f t="shared" si="4"/>
        <v>-0.22079744986313984</v>
      </c>
      <c r="K99" s="21">
        <f t="shared" si="5"/>
        <v>0.41262507464844178</v>
      </c>
      <c r="L99" t="s">
        <v>8221</v>
      </c>
      <c r="M99">
        <v>0</v>
      </c>
      <c r="N99" s="21">
        <f t="shared" si="6"/>
        <v>-0.28821436324833005</v>
      </c>
      <c r="O99" s="21">
        <f t="shared" si="7"/>
        <v>0.386591327392803</v>
      </c>
    </row>
    <row r="100" spans="8:15">
      <c r="H100" t="s">
        <v>8219</v>
      </c>
      <c r="I100">
        <v>60</v>
      </c>
      <c r="J100" s="21">
        <f t="shared" si="4"/>
        <v>-0.15923552886192444</v>
      </c>
      <c r="K100" s="21">
        <f t="shared" si="5"/>
        <v>0.43674165648924912</v>
      </c>
      <c r="L100" t="s">
        <v>8221</v>
      </c>
      <c r="M100">
        <v>11</v>
      </c>
      <c r="N100" s="21">
        <f t="shared" si="6"/>
        <v>-0.10919724878607015</v>
      </c>
      <c r="O100" s="21">
        <f t="shared" si="7"/>
        <v>0.45652302120625177</v>
      </c>
    </row>
    <row r="101" spans="8:15">
      <c r="H101" t="s">
        <v>8219</v>
      </c>
      <c r="I101">
        <v>39</v>
      </c>
      <c r="J101" s="21">
        <f t="shared" si="4"/>
        <v>-0.18409707388164603</v>
      </c>
      <c r="K101" s="21">
        <f t="shared" si="5"/>
        <v>0.4269686509764512</v>
      </c>
      <c r="L101" t="s">
        <v>8221</v>
      </c>
      <c r="M101">
        <v>0</v>
      </c>
      <c r="N101" s="21">
        <f t="shared" si="6"/>
        <v>-0.28821436324833005</v>
      </c>
      <c r="O101" s="21">
        <f t="shared" si="7"/>
        <v>0.386591327392803</v>
      </c>
    </row>
    <row r="102" spans="8:15">
      <c r="H102" t="s">
        <v>8219</v>
      </c>
      <c r="I102">
        <v>26</v>
      </c>
      <c r="J102" s="21">
        <f t="shared" si="4"/>
        <v>-0.19948755413194991</v>
      </c>
      <c r="K102" s="21">
        <f t="shared" si="5"/>
        <v>0.4209406890340468</v>
      </c>
      <c r="L102" t="s">
        <v>8221</v>
      </c>
      <c r="M102">
        <v>1</v>
      </c>
      <c r="N102" s="21">
        <f t="shared" si="6"/>
        <v>-0.27194008011539733</v>
      </c>
      <c r="O102" s="21">
        <f t="shared" si="7"/>
        <v>0.39283404631333929</v>
      </c>
    </row>
    <row r="103" spans="8:15">
      <c r="H103" t="s">
        <v>8219</v>
      </c>
      <c r="I103">
        <v>35</v>
      </c>
      <c r="J103" s="21">
        <f t="shared" si="4"/>
        <v>-0.18883260626635492</v>
      </c>
      <c r="K103" s="21">
        <f t="shared" si="5"/>
        <v>0.42511200772646551</v>
      </c>
      <c r="L103" t="s">
        <v>8221</v>
      </c>
      <c r="M103">
        <v>0</v>
      </c>
      <c r="N103" s="21">
        <f t="shared" si="6"/>
        <v>-0.28821436324833005</v>
      </c>
      <c r="O103" s="21">
        <f t="shared" si="7"/>
        <v>0.386591327392803</v>
      </c>
    </row>
    <row r="104" spans="8:15">
      <c r="H104" t="s">
        <v>8219</v>
      </c>
      <c r="I104">
        <v>65</v>
      </c>
      <c r="J104" s="21">
        <f t="shared" si="4"/>
        <v>-0.15331611338103834</v>
      </c>
      <c r="K104" s="21">
        <f t="shared" si="5"/>
        <v>0.43907449712976016</v>
      </c>
      <c r="L104" t="s">
        <v>8221</v>
      </c>
      <c r="M104">
        <v>17</v>
      </c>
      <c r="N104" s="21">
        <f t="shared" si="6"/>
        <v>-1.155154998847383E-2</v>
      </c>
      <c r="O104" s="21">
        <f t="shared" si="7"/>
        <v>0.49539170079292921</v>
      </c>
    </row>
    <row r="105" spans="8:15">
      <c r="H105" t="s">
        <v>8219</v>
      </c>
      <c r="I105">
        <v>49</v>
      </c>
      <c r="J105" s="21">
        <f t="shared" si="4"/>
        <v>-0.17225824291987385</v>
      </c>
      <c r="K105" s="21">
        <f t="shared" si="5"/>
        <v>0.43161725545103624</v>
      </c>
      <c r="L105" t="s">
        <v>8221</v>
      </c>
      <c r="M105">
        <v>2</v>
      </c>
      <c r="N105" s="21">
        <f t="shared" si="6"/>
        <v>-0.25566579698246461</v>
      </c>
      <c r="O105" s="21">
        <f t="shared" si="7"/>
        <v>0.39910445381051241</v>
      </c>
    </row>
    <row r="106" spans="8:15">
      <c r="H106" t="s">
        <v>8219</v>
      </c>
      <c r="I106">
        <v>10</v>
      </c>
      <c r="J106" s="21">
        <f t="shared" si="4"/>
        <v>-0.21842968367078541</v>
      </c>
      <c r="K106" s="21">
        <f t="shared" si="5"/>
        <v>0.41354716981882511</v>
      </c>
      <c r="L106" t="s">
        <v>8221</v>
      </c>
      <c r="M106">
        <v>1</v>
      </c>
      <c r="N106" s="21">
        <f t="shared" si="6"/>
        <v>-0.27194008011539733</v>
      </c>
      <c r="O106" s="21">
        <f t="shared" si="7"/>
        <v>0.39283404631333929</v>
      </c>
    </row>
    <row r="107" spans="8:15">
      <c r="H107" t="s">
        <v>8219</v>
      </c>
      <c r="I107">
        <v>60</v>
      </c>
      <c r="J107" s="21">
        <f t="shared" si="4"/>
        <v>-0.15923552886192444</v>
      </c>
      <c r="K107" s="21">
        <f t="shared" si="5"/>
        <v>0.43674165648924912</v>
      </c>
      <c r="L107" t="s">
        <v>8221</v>
      </c>
      <c r="M107">
        <v>2</v>
      </c>
      <c r="N107" s="21">
        <f t="shared" si="6"/>
        <v>-0.25566579698246461</v>
      </c>
      <c r="O107" s="21">
        <f t="shared" si="7"/>
        <v>0.39910445381051241</v>
      </c>
    </row>
    <row r="108" spans="8:15">
      <c r="H108" t="s">
        <v>8219</v>
      </c>
      <c r="I108">
        <v>27</v>
      </c>
      <c r="J108" s="21">
        <f t="shared" si="4"/>
        <v>-0.19830367103577268</v>
      </c>
      <c r="K108" s="21">
        <f t="shared" si="5"/>
        <v>0.42140373982723822</v>
      </c>
      <c r="L108" t="s">
        <v>8221</v>
      </c>
      <c r="M108">
        <v>16</v>
      </c>
      <c r="N108" s="21">
        <f t="shared" si="6"/>
        <v>-2.7825833121406549E-2</v>
      </c>
      <c r="O108" s="21">
        <f t="shared" si="7"/>
        <v>0.48890053104285686</v>
      </c>
    </row>
    <row r="109" spans="8:15">
      <c r="H109" t="s">
        <v>8219</v>
      </c>
      <c r="I109">
        <v>69</v>
      </c>
      <c r="J109" s="21">
        <f t="shared" si="4"/>
        <v>-0.14858058099632945</v>
      </c>
      <c r="K109" s="21">
        <f t="shared" si="5"/>
        <v>0.44094229851308525</v>
      </c>
      <c r="L109" t="s">
        <v>8221</v>
      </c>
      <c r="M109">
        <v>1</v>
      </c>
      <c r="N109" s="21">
        <f t="shared" si="6"/>
        <v>-0.27194008011539733</v>
      </c>
      <c r="O109" s="21">
        <f t="shared" si="7"/>
        <v>0.39283404631333929</v>
      </c>
    </row>
    <row r="110" spans="8:15">
      <c r="H110" t="s">
        <v>8219</v>
      </c>
      <c r="I110">
        <v>47</v>
      </c>
      <c r="J110" s="21">
        <f t="shared" si="4"/>
        <v>-0.17462600911222828</v>
      </c>
      <c r="K110" s="21">
        <f t="shared" si="5"/>
        <v>0.43068675514080984</v>
      </c>
      <c r="L110" t="s">
        <v>8221</v>
      </c>
      <c r="M110">
        <v>4</v>
      </c>
      <c r="N110" s="21">
        <f t="shared" si="6"/>
        <v>-0.22311723071659917</v>
      </c>
      <c r="O110" s="21">
        <f t="shared" si="7"/>
        <v>0.4117221340907683</v>
      </c>
    </row>
    <row r="111" spans="8:15">
      <c r="H111" t="s">
        <v>8219</v>
      </c>
      <c r="I111">
        <v>47</v>
      </c>
      <c r="J111" s="21">
        <f t="shared" si="4"/>
        <v>-0.17462600911222828</v>
      </c>
      <c r="K111" s="21">
        <f t="shared" si="5"/>
        <v>0.43068675514080984</v>
      </c>
      <c r="L111" t="s">
        <v>8221</v>
      </c>
      <c r="M111">
        <v>5</v>
      </c>
      <c r="N111" s="21">
        <f t="shared" si="6"/>
        <v>-0.20684294758366648</v>
      </c>
      <c r="O111" s="21">
        <f t="shared" si="7"/>
        <v>0.41806625702373457</v>
      </c>
    </row>
    <row r="112" spans="8:15">
      <c r="H112" t="s">
        <v>8219</v>
      </c>
      <c r="I112">
        <v>26</v>
      </c>
      <c r="J112" s="21">
        <f t="shared" si="4"/>
        <v>-0.19948755413194991</v>
      </c>
      <c r="K112" s="21">
        <f t="shared" si="5"/>
        <v>0.4209406890340468</v>
      </c>
      <c r="L112" t="s">
        <v>8221</v>
      </c>
      <c r="M112">
        <v>7</v>
      </c>
      <c r="N112" s="21">
        <f t="shared" si="6"/>
        <v>-0.17429438131780103</v>
      </c>
      <c r="O112" s="21">
        <f t="shared" si="7"/>
        <v>0.43081705736078296</v>
      </c>
    </row>
    <row r="113" spans="8:15">
      <c r="H113" t="s">
        <v>8219</v>
      </c>
      <c r="I113">
        <v>53</v>
      </c>
      <c r="J113" s="21">
        <f t="shared" si="4"/>
        <v>-0.16752271053516496</v>
      </c>
      <c r="K113" s="21">
        <f t="shared" si="5"/>
        <v>0.43347938979890799</v>
      </c>
      <c r="L113" t="s">
        <v>8221</v>
      </c>
      <c r="M113">
        <v>0</v>
      </c>
      <c r="N113" s="21">
        <f t="shared" si="6"/>
        <v>-0.28821436324833005</v>
      </c>
      <c r="O113" s="21">
        <f t="shared" si="7"/>
        <v>0.386591327392803</v>
      </c>
    </row>
    <row r="114" spans="8:15">
      <c r="H114" t="s">
        <v>8219</v>
      </c>
      <c r="I114">
        <v>81</v>
      </c>
      <c r="J114" s="21">
        <f t="shared" si="4"/>
        <v>-0.13437398384220281</v>
      </c>
      <c r="K114" s="21">
        <f t="shared" si="5"/>
        <v>0.44655342646340568</v>
      </c>
      <c r="L114" t="s">
        <v>8221</v>
      </c>
      <c r="M114">
        <v>12</v>
      </c>
      <c r="N114" s="21">
        <f t="shared" si="6"/>
        <v>-9.2922965653137429E-2</v>
      </c>
      <c r="O114" s="21">
        <f t="shared" si="7"/>
        <v>0.46298238036470224</v>
      </c>
    </row>
    <row r="115" spans="8:15">
      <c r="H115" t="s">
        <v>8219</v>
      </c>
      <c r="I115">
        <v>78</v>
      </c>
      <c r="J115" s="21">
        <f t="shared" si="4"/>
        <v>-0.13792563313073447</v>
      </c>
      <c r="K115" s="21">
        <f t="shared" si="5"/>
        <v>0.4451495958540907</v>
      </c>
      <c r="L115" t="s">
        <v>8221</v>
      </c>
      <c r="M115">
        <v>2</v>
      </c>
      <c r="N115" s="21">
        <f t="shared" si="6"/>
        <v>-0.25566579698246461</v>
      </c>
      <c r="O115" s="21">
        <f t="shared" si="7"/>
        <v>0.39910445381051241</v>
      </c>
    </row>
    <row r="116" spans="8:15">
      <c r="H116" t="s">
        <v>8219</v>
      </c>
      <c r="I116">
        <v>35</v>
      </c>
      <c r="J116" s="21">
        <f t="shared" si="4"/>
        <v>-0.18883260626635492</v>
      </c>
      <c r="K116" s="21">
        <f t="shared" si="5"/>
        <v>0.42511200772646551</v>
      </c>
      <c r="L116" t="s">
        <v>8221</v>
      </c>
      <c r="M116">
        <v>5</v>
      </c>
      <c r="N116" s="21">
        <f t="shared" si="6"/>
        <v>-0.20684294758366648</v>
      </c>
      <c r="O116" s="21">
        <f t="shared" si="7"/>
        <v>0.41806625702373457</v>
      </c>
    </row>
    <row r="117" spans="8:15">
      <c r="H117" t="s">
        <v>8219</v>
      </c>
      <c r="I117">
        <v>22</v>
      </c>
      <c r="J117" s="21">
        <f t="shared" si="4"/>
        <v>-0.20422308651665877</v>
      </c>
      <c r="K117" s="21">
        <f t="shared" si="5"/>
        <v>0.41908958554528158</v>
      </c>
      <c r="L117" t="s">
        <v>8221</v>
      </c>
      <c r="M117">
        <v>2</v>
      </c>
      <c r="N117" s="21">
        <f t="shared" si="6"/>
        <v>-0.25566579698246461</v>
      </c>
      <c r="O117" s="21">
        <f t="shared" si="7"/>
        <v>0.39910445381051241</v>
      </c>
    </row>
    <row r="118" spans="8:15">
      <c r="H118" t="s">
        <v>8219</v>
      </c>
      <c r="I118">
        <v>57</v>
      </c>
      <c r="J118" s="21">
        <f t="shared" si="4"/>
        <v>-0.1627871781504561</v>
      </c>
      <c r="K118" s="21">
        <f t="shared" si="5"/>
        <v>0.43534300197847797</v>
      </c>
      <c r="L118" t="s">
        <v>8221</v>
      </c>
      <c r="M118">
        <v>3</v>
      </c>
      <c r="N118" s="21">
        <f t="shared" si="6"/>
        <v>-0.23939151384953189</v>
      </c>
      <c r="O118" s="21">
        <f t="shared" si="7"/>
        <v>0.40540100485253827</v>
      </c>
    </row>
    <row r="119" spans="8:15">
      <c r="H119" t="s">
        <v>8219</v>
      </c>
      <c r="I119">
        <v>27</v>
      </c>
      <c r="J119" s="21">
        <f t="shared" si="4"/>
        <v>-0.19830367103577268</v>
      </c>
      <c r="K119" s="21">
        <f t="shared" si="5"/>
        <v>0.42140373982723822</v>
      </c>
      <c r="L119" t="s">
        <v>8221</v>
      </c>
      <c r="M119">
        <v>0</v>
      </c>
      <c r="N119" s="21">
        <f t="shared" si="6"/>
        <v>-0.28821436324833005</v>
      </c>
      <c r="O119" s="21">
        <f t="shared" si="7"/>
        <v>0.386591327392803</v>
      </c>
    </row>
    <row r="120" spans="8:15">
      <c r="H120" t="s">
        <v>8219</v>
      </c>
      <c r="I120">
        <v>39</v>
      </c>
      <c r="J120" s="21">
        <f t="shared" si="4"/>
        <v>-0.18409707388164603</v>
      </c>
      <c r="K120" s="21">
        <f t="shared" si="5"/>
        <v>0.4269686509764512</v>
      </c>
      <c r="L120" t="s">
        <v>8221</v>
      </c>
      <c r="M120">
        <v>49</v>
      </c>
      <c r="N120" s="21">
        <f t="shared" si="6"/>
        <v>0.50922551026537322</v>
      </c>
      <c r="O120" s="21">
        <f t="shared" si="7"/>
        <v>0.69470291807860407</v>
      </c>
    </row>
    <row r="121" spans="8:15">
      <c r="H121" t="s">
        <v>8219</v>
      </c>
      <c r="I121">
        <v>37</v>
      </c>
      <c r="J121" s="21">
        <f t="shared" si="4"/>
        <v>-0.18646484007400049</v>
      </c>
      <c r="K121" s="21">
        <f t="shared" si="5"/>
        <v>0.42604012442217087</v>
      </c>
      <c r="L121" t="s">
        <v>8221</v>
      </c>
      <c r="M121">
        <v>1</v>
      </c>
      <c r="N121" s="21">
        <f t="shared" si="6"/>
        <v>-0.27194008011539733</v>
      </c>
      <c r="O121" s="21">
        <f t="shared" si="7"/>
        <v>0.39283404631333929</v>
      </c>
    </row>
    <row r="122" spans="8:15">
      <c r="H122" t="s">
        <v>8219</v>
      </c>
      <c r="I122">
        <v>137</v>
      </c>
      <c r="J122" s="21">
        <f t="shared" si="4"/>
        <v>-6.8076530456278511E-2</v>
      </c>
      <c r="K122" s="21">
        <f t="shared" si="5"/>
        <v>0.47286235649419645</v>
      </c>
      <c r="L122" t="s">
        <v>8221</v>
      </c>
      <c r="M122">
        <v>2</v>
      </c>
      <c r="N122" s="21">
        <f t="shared" si="6"/>
        <v>-0.25566579698246461</v>
      </c>
      <c r="O122" s="21">
        <f t="shared" si="7"/>
        <v>0.39910445381051241</v>
      </c>
    </row>
    <row r="123" spans="8:15">
      <c r="H123" t="s">
        <v>8219</v>
      </c>
      <c r="I123">
        <v>376</v>
      </c>
      <c r="J123" s="21">
        <f t="shared" si="4"/>
        <v>0.21487152953007699</v>
      </c>
      <c r="K123" s="21">
        <f t="shared" si="5"/>
        <v>0.58506625871095896</v>
      </c>
      <c r="L123" t="s">
        <v>8221</v>
      </c>
      <c r="M123">
        <v>0</v>
      </c>
      <c r="N123" s="21">
        <f t="shared" si="6"/>
        <v>-0.28821436324833005</v>
      </c>
      <c r="O123" s="21">
        <f t="shared" si="7"/>
        <v>0.386591327392803</v>
      </c>
    </row>
    <row r="124" spans="8:15">
      <c r="H124" t="s">
        <v>8219</v>
      </c>
      <c r="I124">
        <v>202</v>
      </c>
      <c r="J124" s="21">
        <f t="shared" si="4"/>
        <v>8.8758707952407631E-3</v>
      </c>
      <c r="K124" s="21">
        <f t="shared" si="5"/>
        <v>0.50354091364270581</v>
      </c>
      <c r="L124" t="s">
        <v>8221</v>
      </c>
      <c r="M124">
        <v>0</v>
      </c>
      <c r="N124" s="21">
        <f t="shared" si="6"/>
        <v>-0.28821436324833005</v>
      </c>
      <c r="O124" s="21">
        <f t="shared" si="7"/>
        <v>0.386591327392803</v>
      </c>
    </row>
    <row r="125" spans="8:15">
      <c r="H125" t="s">
        <v>8219</v>
      </c>
      <c r="I125">
        <v>328</v>
      </c>
      <c r="J125" s="21">
        <f t="shared" si="4"/>
        <v>0.15804514091357044</v>
      </c>
      <c r="K125" s="21">
        <f t="shared" si="5"/>
        <v>0.56278938581130056</v>
      </c>
      <c r="L125" t="s">
        <v>8221</v>
      </c>
      <c r="M125">
        <v>11</v>
      </c>
      <c r="N125" s="21">
        <f t="shared" si="6"/>
        <v>-0.10919724878607015</v>
      </c>
      <c r="O125" s="21">
        <f t="shared" si="7"/>
        <v>0.45652302120625177</v>
      </c>
    </row>
    <row r="126" spans="8:15">
      <c r="H126" t="s">
        <v>8219</v>
      </c>
      <c r="I126">
        <v>84</v>
      </c>
      <c r="J126" s="21">
        <f t="shared" si="4"/>
        <v>-0.13082233455367115</v>
      </c>
      <c r="K126" s="21">
        <f t="shared" si="5"/>
        <v>0.44795792720903976</v>
      </c>
      <c r="L126" t="s">
        <v>8221</v>
      </c>
      <c r="M126">
        <v>1</v>
      </c>
      <c r="N126" s="21">
        <f t="shared" si="6"/>
        <v>-0.27194008011539733</v>
      </c>
      <c r="O126" s="21">
        <f t="shared" si="7"/>
        <v>0.39283404631333929</v>
      </c>
    </row>
    <row r="127" spans="8:15">
      <c r="H127" t="s">
        <v>8219</v>
      </c>
      <c r="I127">
        <v>96</v>
      </c>
      <c r="J127" s="21">
        <f t="shared" si="4"/>
        <v>-0.11661573739954452</v>
      </c>
      <c r="K127" s="21">
        <f t="shared" si="5"/>
        <v>0.45358228308826204</v>
      </c>
      <c r="L127" t="s">
        <v>8221</v>
      </c>
      <c r="M127">
        <v>8</v>
      </c>
      <c r="N127" s="21">
        <f t="shared" si="6"/>
        <v>-0.15802009818486831</v>
      </c>
      <c r="O127" s="21">
        <f t="shared" si="7"/>
        <v>0.43722048081346943</v>
      </c>
    </row>
    <row r="128" spans="8:15">
      <c r="H128" t="s">
        <v>8219</v>
      </c>
      <c r="I128">
        <v>223</v>
      </c>
      <c r="J128" s="21">
        <f t="shared" si="4"/>
        <v>3.3737415814962375E-2</v>
      </c>
      <c r="K128" s="21">
        <f t="shared" si="5"/>
        <v>0.51345672878054782</v>
      </c>
      <c r="L128" t="s">
        <v>8221</v>
      </c>
      <c r="M128">
        <v>5</v>
      </c>
      <c r="N128" s="21">
        <f t="shared" si="6"/>
        <v>-0.20684294758366648</v>
      </c>
      <c r="O128" s="21">
        <f t="shared" si="7"/>
        <v>0.41806625702373457</v>
      </c>
    </row>
    <row r="129" spans="8:15">
      <c r="H129" t="s">
        <v>8219</v>
      </c>
      <c r="I129">
        <v>62</v>
      </c>
      <c r="J129" s="21">
        <f t="shared" si="4"/>
        <v>-0.15686776266957</v>
      </c>
      <c r="K129" s="21">
        <f t="shared" si="5"/>
        <v>0.43767453346415719</v>
      </c>
      <c r="L129" t="s">
        <v>8221</v>
      </c>
      <c r="M129">
        <v>39</v>
      </c>
      <c r="N129" s="21">
        <f t="shared" si="6"/>
        <v>0.34648267893604601</v>
      </c>
      <c r="O129" s="21">
        <f t="shared" si="7"/>
        <v>0.63551000038664951</v>
      </c>
    </row>
    <row r="130" spans="8:15">
      <c r="H130" t="s">
        <v>8219</v>
      </c>
      <c r="I130">
        <v>146</v>
      </c>
      <c r="J130" s="21">
        <f t="shared" ref="J130:J193" si="8">STANDARDIZE(I130,$B$7,$B$12)</f>
        <v>-5.7421582590683543E-2</v>
      </c>
      <c r="K130" s="21">
        <f t="shared" ref="K130:K193" si="9">_xlfn.NORM.S.DIST(J130,TRUE)</f>
        <v>0.4771046854719167</v>
      </c>
      <c r="L130" t="s">
        <v>8221</v>
      </c>
      <c r="M130">
        <v>0</v>
      </c>
      <c r="N130" s="21">
        <f t="shared" ref="N130:N193" si="10">STANDARDIZE(M130,$C$7,$C$12)</f>
        <v>-0.28821436324833005</v>
      </c>
      <c r="O130" s="21">
        <f t="shared" ref="O130:O193" si="11">_xlfn.NORM.S.DIST(N130,TRUE)</f>
        <v>0.386591327392803</v>
      </c>
    </row>
    <row r="131" spans="8:15">
      <c r="H131" t="s">
        <v>8219</v>
      </c>
      <c r="I131">
        <v>235</v>
      </c>
      <c r="J131" s="21">
        <f t="shared" si="8"/>
        <v>4.7944012969089012E-2</v>
      </c>
      <c r="K131" s="21">
        <f t="shared" si="9"/>
        <v>0.51911956878779986</v>
      </c>
      <c r="L131" t="s">
        <v>8221</v>
      </c>
      <c r="M131">
        <v>0</v>
      </c>
      <c r="N131" s="21">
        <f t="shared" si="10"/>
        <v>-0.28821436324833005</v>
      </c>
      <c r="O131" s="21">
        <f t="shared" si="11"/>
        <v>0.386591327392803</v>
      </c>
    </row>
    <row r="132" spans="8:15">
      <c r="H132" t="s">
        <v>8219</v>
      </c>
      <c r="I132">
        <v>437</v>
      </c>
      <c r="J132" s="21">
        <f t="shared" si="8"/>
        <v>0.28708839839688738</v>
      </c>
      <c r="K132" s="21">
        <f t="shared" si="9"/>
        <v>0.61297768240690909</v>
      </c>
      <c r="L132" t="s">
        <v>8221</v>
      </c>
      <c r="M132">
        <v>2</v>
      </c>
      <c r="N132" s="21">
        <f t="shared" si="10"/>
        <v>-0.25566579698246461</v>
      </c>
      <c r="O132" s="21">
        <f t="shared" si="11"/>
        <v>0.39910445381051241</v>
      </c>
    </row>
    <row r="133" spans="8:15">
      <c r="H133" t="s">
        <v>8219</v>
      </c>
      <c r="I133">
        <v>77</v>
      </c>
      <c r="J133" s="21">
        <f t="shared" si="8"/>
        <v>-0.1391095162269117</v>
      </c>
      <c r="K133" s="21">
        <f t="shared" si="9"/>
        <v>0.44468180424150505</v>
      </c>
      <c r="L133" t="s">
        <v>8221</v>
      </c>
      <c r="M133">
        <v>170</v>
      </c>
      <c r="N133" s="21">
        <f t="shared" si="10"/>
        <v>2.4784137693502322</v>
      </c>
      <c r="O133" s="21">
        <f t="shared" si="11"/>
        <v>0.9934015997005804</v>
      </c>
    </row>
    <row r="134" spans="8:15">
      <c r="H134" t="s">
        <v>8219</v>
      </c>
      <c r="I134">
        <v>108</v>
      </c>
      <c r="J134" s="21">
        <f t="shared" si="8"/>
        <v>-0.10240914024541789</v>
      </c>
      <c r="K134" s="21">
        <f t="shared" si="9"/>
        <v>0.45921596447574309</v>
      </c>
      <c r="L134" t="s">
        <v>8221</v>
      </c>
      <c r="M134">
        <v>5</v>
      </c>
      <c r="N134" s="21">
        <f t="shared" si="10"/>
        <v>-0.20684294758366648</v>
      </c>
      <c r="O134" s="21">
        <f t="shared" si="11"/>
        <v>0.41806625702373457</v>
      </c>
    </row>
    <row r="135" spans="8:15">
      <c r="H135" t="s">
        <v>8219</v>
      </c>
      <c r="I135">
        <v>7</v>
      </c>
      <c r="J135" s="21">
        <f t="shared" si="8"/>
        <v>-0.22198133295931707</v>
      </c>
      <c r="K135" s="21">
        <f t="shared" si="9"/>
        <v>0.41216420748434612</v>
      </c>
      <c r="L135" t="s">
        <v>8221</v>
      </c>
      <c r="M135">
        <v>14</v>
      </c>
      <c r="N135" s="21">
        <f t="shared" si="10"/>
        <v>-6.0374399387271988E-2</v>
      </c>
      <c r="O135" s="21">
        <f t="shared" si="11"/>
        <v>0.47592872389157587</v>
      </c>
    </row>
    <row r="136" spans="8:15">
      <c r="H136" t="s">
        <v>8219</v>
      </c>
      <c r="I136">
        <v>314</v>
      </c>
      <c r="J136" s="21">
        <f t="shared" si="8"/>
        <v>0.14147077756708937</v>
      </c>
      <c r="K136" s="21">
        <f t="shared" si="9"/>
        <v>0.55625097801887735</v>
      </c>
      <c r="L136" t="s">
        <v>8221</v>
      </c>
      <c r="M136">
        <v>1</v>
      </c>
      <c r="N136" s="21">
        <f t="shared" si="10"/>
        <v>-0.27194008011539733</v>
      </c>
      <c r="O136" s="21">
        <f t="shared" si="11"/>
        <v>0.39283404631333929</v>
      </c>
    </row>
    <row r="137" spans="8:15">
      <c r="H137" t="s">
        <v>8219</v>
      </c>
      <c r="I137">
        <v>188</v>
      </c>
      <c r="J137" s="21">
        <f t="shared" si="8"/>
        <v>-7.6984925512403133E-3</v>
      </c>
      <c r="K137" s="21">
        <f t="shared" si="9"/>
        <v>0.49692877616291314</v>
      </c>
      <c r="L137" t="s">
        <v>8221</v>
      </c>
      <c r="M137">
        <v>0</v>
      </c>
      <c r="N137" s="21">
        <f t="shared" si="10"/>
        <v>-0.28821436324833005</v>
      </c>
      <c r="O137" s="21">
        <f t="shared" si="11"/>
        <v>0.386591327392803</v>
      </c>
    </row>
    <row r="138" spans="8:15">
      <c r="H138" t="s">
        <v>8219</v>
      </c>
      <c r="I138">
        <v>275</v>
      </c>
      <c r="J138" s="21">
        <f t="shared" si="8"/>
        <v>9.5299336816177804E-2</v>
      </c>
      <c r="K138" s="21">
        <f t="shared" si="9"/>
        <v>0.53796146529893718</v>
      </c>
      <c r="L138" t="s">
        <v>8221</v>
      </c>
      <c r="M138">
        <v>124</v>
      </c>
      <c r="N138" s="21">
        <f t="shared" si="10"/>
        <v>1.7297967452353271</v>
      </c>
      <c r="O138" s="21">
        <f t="shared" si="11"/>
        <v>0.95816670191246212</v>
      </c>
    </row>
    <row r="139" spans="8:15">
      <c r="H139" t="s">
        <v>8219</v>
      </c>
      <c r="I139">
        <v>560</v>
      </c>
      <c r="J139" s="21">
        <f t="shared" si="8"/>
        <v>0.43270601922668545</v>
      </c>
      <c r="K139" s="21">
        <f t="shared" si="9"/>
        <v>0.66738582181098693</v>
      </c>
      <c r="L139" t="s">
        <v>8221</v>
      </c>
      <c r="M139">
        <v>0</v>
      </c>
      <c r="N139" s="21">
        <f t="shared" si="10"/>
        <v>-0.28821436324833005</v>
      </c>
      <c r="O139" s="21">
        <f t="shared" si="11"/>
        <v>0.386591327392803</v>
      </c>
    </row>
    <row r="140" spans="8:15">
      <c r="H140" t="s">
        <v>8219</v>
      </c>
      <c r="I140">
        <v>688</v>
      </c>
      <c r="J140" s="21">
        <f t="shared" si="8"/>
        <v>0.58424305553736955</v>
      </c>
      <c r="K140" s="21">
        <f t="shared" si="9"/>
        <v>0.72047160106393038</v>
      </c>
      <c r="L140" t="s">
        <v>8221</v>
      </c>
      <c r="M140">
        <v>0</v>
      </c>
      <c r="N140" s="21">
        <f t="shared" si="10"/>
        <v>-0.28821436324833005</v>
      </c>
      <c r="O140" s="21">
        <f t="shared" si="11"/>
        <v>0.386591327392803</v>
      </c>
    </row>
    <row r="141" spans="8:15">
      <c r="H141" t="s">
        <v>8219</v>
      </c>
      <c r="I141">
        <v>942</v>
      </c>
      <c r="J141" s="21">
        <f t="shared" si="8"/>
        <v>0.88494936196638341</v>
      </c>
      <c r="K141" s="21">
        <f t="shared" si="9"/>
        <v>0.81190802838304532</v>
      </c>
      <c r="L141" t="s">
        <v>8221</v>
      </c>
      <c r="M141">
        <v>55</v>
      </c>
      <c r="N141" s="21">
        <f t="shared" si="10"/>
        <v>0.60687120906296954</v>
      </c>
      <c r="O141" s="21">
        <f t="shared" si="11"/>
        <v>0.72803180686809688</v>
      </c>
    </row>
    <row r="142" spans="8:15">
      <c r="H142" t="s">
        <v>8219</v>
      </c>
      <c r="I142">
        <v>88</v>
      </c>
      <c r="J142" s="21">
        <f t="shared" si="8"/>
        <v>-0.12608680216896229</v>
      </c>
      <c r="K142" s="21">
        <f t="shared" si="9"/>
        <v>0.44983160721772081</v>
      </c>
      <c r="L142" t="s">
        <v>8221</v>
      </c>
      <c r="M142">
        <v>140</v>
      </c>
      <c r="N142" s="21">
        <f t="shared" si="10"/>
        <v>1.9901852753622506</v>
      </c>
      <c r="O142" s="21">
        <f t="shared" si="11"/>
        <v>0.97671473513231255</v>
      </c>
    </row>
    <row r="143" spans="8:15">
      <c r="H143" t="s">
        <v>8219</v>
      </c>
      <c r="I143">
        <v>220</v>
      </c>
      <c r="J143" s="21">
        <f t="shared" si="8"/>
        <v>3.0185766526430718E-2</v>
      </c>
      <c r="K143" s="21">
        <f t="shared" si="9"/>
        <v>0.51204054998689652</v>
      </c>
      <c r="L143" t="s">
        <v>8221</v>
      </c>
      <c r="M143">
        <v>21</v>
      </c>
      <c r="N143" s="21">
        <f t="shared" si="10"/>
        <v>5.3545582543257052E-2</v>
      </c>
      <c r="O143" s="21">
        <f t="shared" si="11"/>
        <v>0.52135139345003001</v>
      </c>
    </row>
    <row r="144" spans="8:15">
      <c r="H144" t="s">
        <v>8219</v>
      </c>
      <c r="I144">
        <v>145</v>
      </c>
      <c r="J144" s="21">
        <f t="shared" si="8"/>
        <v>-5.8605465686860758E-2</v>
      </c>
      <c r="K144" s="21">
        <f t="shared" si="9"/>
        <v>0.47663317858972981</v>
      </c>
      <c r="L144" t="s">
        <v>8221</v>
      </c>
      <c r="M144">
        <v>1</v>
      </c>
      <c r="N144" s="21">
        <f t="shared" si="10"/>
        <v>-0.27194008011539733</v>
      </c>
      <c r="O144" s="21">
        <f t="shared" si="11"/>
        <v>0.39283404631333929</v>
      </c>
    </row>
    <row r="145" spans="8:15">
      <c r="H145" t="s">
        <v>8219</v>
      </c>
      <c r="I145">
        <v>963</v>
      </c>
      <c r="J145" s="21">
        <f t="shared" si="8"/>
        <v>0.90981090698610501</v>
      </c>
      <c r="K145" s="21">
        <f t="shared" si="9"/>
        <v>0.81853887925168689</v>
      </c>
      <c r="L145" t="s">
        <v>8221</v>
      </c>
      <c r="M145">
        <v>147</v>
      </c>
      <c r="N145" s="21">
        <f t="shared" si="10"/>
        <v>2.1041052572927796</v>
      </c>
      <c r="O145" s="21">
        <f t="shared" si="11"/>
        <v>0.98231536681861209</v>
      </c>
    </row>
    <row r="146" spans="8:15">
      <c r="H146" t="s">
        <v>8219</v>
      </c>
      <c r="I146">
        <v>91</v>
      </c>
      <c r="J146" s="21">
        <f t="shared" si="8"/>
        <v>-0.12253515288043063</v>
      </c>
      <c r="K146" s="21">
        <f t="shared" si="9"/>
        <v>0.45123760388591061</v>
      </c>
      <c r="L146" t="s">
        <v>8221</v>
      </c>
      <c r="M146">
        <v>11</v>
      </c>
      <c r="N146" s="21">
        <f t="shared" si="10"/>
        <v>-0.10919724878607015</v>
      </c>
      <c r="O146" s="21">
        <f t="shared" si="11"/>
        <v>0.45652302120625177</v>
      </c>
    </row>
    <row r="147" spans="8:15">
      <c r="H147" t="s">
        <v>8219</v>
      </c>
      <c r="I147">
        <v>58</v>
      </c>
      <c r="J147" s="21">
        <f t="shared" si="8"/>
        <v>-0.16160329505427887</v>
      </c>
      <c r="K147" s="21">
        <f t="shared" si="9"/>
        <v>0.43580913117281905</v>
      </c>
      <c r="L147" t="s">
        <v>8221</v>
      </c>
      <c r="M147">
        <v>125</v>
      </c>
      <c r="N147" s="21">
        <f t="shared" si="10"/>
        <v>1.7460710283682597</v>
      </c>
      <c r="O147" s="21">
        <f t="shared" si="11"/>
        <v>0.95960069483282362</v>
      </c>
    </row>
    <row r="148" spans="8:15">
      <c r="H148" t="s">
        <v>8219</v>
      </c>
      <c r="I148">
        <v>36</v>
      </c>
      <c r="J148" s="21">
        <f t="shared" si="8"/>
        <v>-0.18764872317017769</v>
      </c>
      <c r="K148" s="21">
        <f t="shared" si="9"/>
        <v>0.42557601452808019</v>
      </c>
      <c r="L148" t="s">
        <v>8221</v>
      </c>
      <c r="M148">
        <v>1</v>
      </c>
      <c r="N148" s="21">
        <f t="shared" si="10"/>
        <v>-0.27194008011539733</v>
      </c>
      <c r="O148" s="21">
        <f t="shared" si="11"/>
        <v>0.39283404631333929</v>
      </c>
    </row>
    <row r="149" spans="8:15">
      <c r="H149" t="s">
        <v>8219</v>
      </c>
      <c r="I149">
        <v>165</v>
      </c>
      <c r="J149" s="21">
        <f t="shared" si="8"/>
        <v>-3.4927803763316369E-2</v>
      </c>
      <c r="K149" s="21">
        <f t="shared" si="9"/>
        <v>0.48606865496897911</v>
      </c>
      <c r="L149" t="s">
        <v>8221</v>
      </c>
      <c r="M149">
        <v>0</v>
      </c>
      <c r="N149" s="21">
        <f t="shared" si="10"/>
        <v>-0.28821436324833005</v>
      </c>
      <c r="O149" s="21">
        <f t="shared" si="11"/>
        <v>0.386591327392803</v>
      </c>
    </row>
    <row r="150" spans="8:15">
      <c r="H150" t="s">
        <v>8219</v>
      </c>
      <c r="I150">
        <v>111</v>
      </c>
      <c r="J150" s="21">
        <f t="shared" si="8"/>
        <v>-9.8857490956886229E-2</v>
      </c>
      <c r="K150" s="21">
        <f t="shared" si="9"/>
        <v>0.46062571040810524</v>
      </c>
      <c r="L150" t="s">
        <v>8221</v>
      </c>
      <c r="M150">
        <v>0</v>
      </c>
      <c r="N150" s="21">
        <f t="shared" si="10"/>
        <v>-0.28821436324833005</v>
      </c>
      <c r="O150" s="21">
        <f t="shared" si="11"/>
        <v>0.386591327392803</v>
      </c>
    </row>
    <row r="151" spans="8:15">
      <c r="H151" t="s">
        <v>8219</v>
      </c>
      <c r="I151">
        <v>1596</v>
      </c>
      <c r="J151" s="21">
        <f t="shared" si="8"/>
        <v>1.659208906866285</v>
      </c>
      <c r="K151" s="21">
        <f t="shared" si="9"/>
        <v>0.9514631482849637</v>
      </c>
      <c r="L151" t="s">
        <v>8221</v>
      </c>
      <c r="M151">
        <v>3</v>
      </c>
      <c r="N151" s="21">
        <f t="shared" si="10"/>
        <v>-0.23939151384953189</v>
      </c>
      <c r="O151" s="21">
        <f t="shared" si="11"/>
        <v>0.40540100485253827</v>
      </c>
    </row>
    <row r="152" spans="8:15">
      <c r="H152" t="s">
        <v>8219</v>
      </c>
      <c r="I152">
        <v>61</v>
      </c>
      <c r="J152" s="21">
        <f t="shared" si="8"/>
        <v>-0.15805164576574721</v>
      </c>
      <c r="K152" s="21">
        <f t="shared" si="9"/>
        <v>0.43720805133796614</v>
      </c>
      <c r="L152" t="s">
        <v>8221</v>
      </c>
      <c r="M152">
        <v>0</v>
      </c>
      <c r="N152" s="21">
        <f t="shared" si="10"/>
        <v>-0.28821436324833005</v>
      </c>
      <c r="O152" s="21">
        <f t="shared" si="11"/>
        <v>0.386591327392803</v>
      </c>
    </row>
    <row r="153" spans="8:15">
      <c r="H153" t="s">
        <v>8219</v>
      </c>
      <c r="I153">
        <v>287</v>
      </c>
      <c r="J153" s="21">
        <f t="shared" si="8"/>
        <v>0.10950593397030443</v>
      </c>
      <c r="K153" s="21">
        <f t="shared" si="9"/>
        <v>0.54359939227609488</v>
      </c>
      <c r="L153" t="s">
        <v>8221</v>
      </c>
      <c r="M153">
        <v>0</v>
      </c>
      <c r="N153" s="21">
        <f t="shared" si="10"/>
        <v>-0.28821436324833005</v>
      </c>
      <c r="O153" s="21">
        <f t="shared" si="11"/>
        <v>0.386591327392803</v>
      </c>
    </row>
    <row r="154" spans="8:15">
      <c r="H154" t="s">
        <v>8219</v>
      </c>
      <c r="I154">
        <v>65</v>
      </c>
      <c r="J154" s="21">
        <f t="shared" si="8"/>
        <v>-0.15331611338103834</v>
      </c>
      <c r="K154" s="21">
        <f t="shared" si="9"/>
        <v>0.43907449712976016</v>
      </c>
      <c r="L154" t="s">
        <v>8221</v>
      </c>
      <c r="M154">
        <v>0</v>
      </c>
      <c r="N154" s="21">
        <f t="shared" si="10"/>
        <v>-0.28821436324833005</v>
      </c>
      <c r="O154" s="21">
        <f t="shared" si="11"/>
        <v>0.386591327392803</v>
      </c>
    </row>
    <row r="155" spans="8:15">
      <c r="H155" t="s">
        <v>8219</v>
      </c>
      <c r="I155">
        <v>118</v>
      </c>
      <c r="J155" s="21">
        <f t="shared" si="8"/>
        <v>-9.0570309283645692E-2</v>
      </c>
      <c r="K155" s="21">
        <f t="shared" si="9"/>
        <v>0.46391701235085964</v>
      </c>
      <c r="L155" t="s">
        <v>8221</v>
      </c>
      <c r="M155">
        <v>0</v>
      </c>
      <c r="N155" s="21">
        <f t="shared" si="10"/>
        <v>-0.28821436324833005</v>
      </c>
      <c r="O155" s="21">
        <f t="shared" si="11"/>
        <v>0.386591327392803</v>
      </c>
    </row>
    <row r="156" spans="8:15">
      <c r="H156" t="s">
        <v>8219</v>
      </c>
      <c r="I156">
        <v>113</v>
      </c>
      <c r="J156" s="21">
        <f t="shared" si="8"/>
        <v>-9.6489724764531784E-2</v>
      </c>
      <c r="K156" s="21">
        <f t="shared" si="9"/>
        <v>0.46156581714939748</v>
      </c>
      <c r="L156" t="s">
        <v>8221</v>
      </c>
      <c r="M156">
        <v>3</v>
      </c>
      <c r="N156" s="21">
        <f t="shared" si="10"/>
        <v>-0.23939151384953189</v>
      </c>
      <c r="O156" s="21">
        <f t="shared" si="11"/>
        <v>0.40540100485253827</v>
      </c>
    </row>
    <row r="157" spans="8:15">
      <c r="H157" t="s">
        <v>8219</v>
      </c>
      <c r="I157">
        <v>332</v>
      </c>
      <c r="J157" s="21">
        <f t="shared" si="8"/>
        <v>0.16278067329827933</v>
      </c>
      <c r="K157" s="21">
        <f t="shared" si="9"/>
        <v>0.56465443711693419</v>
      </c>
      <c r="L157" t="s">
        <v>8221</v>
      </c>
      <c r="M157">
        <v>0</v>
      </c>
      <c r="N157" s="21">
        <f t="shared" si="10"/>
        <v>-0.28821436324833005</v>
      </c>
      <c r="O157" s="21">
        <f t="shared" si="11"/>
        <v>0.386591327392803</v>
      </c>
    </row>
    <row r="158" spans="8:15">
      <c r="H158" t="s">
        <v>8219</v>
      </c>
      <c r="I158">
        <v>62</v>
      </c>
      <c r="J158" s="21">
        <f t="shared" si="8"/>
        <v>-0.15686776266957</v>
      </c>
      <c r="K158" s="21">
        <f t="shared" si="9"/>
        <v>0.43767453346415719</v>
      </c>
      <c r="L158" t="s">
        <v>8221</v>
      </c>
      <c r="M158">
        <v>1</v>
      </c>
      <c r="N158" s="21">
        <f t="shared" si="10"/>
        <v>-0.27194008011539733</v>
      </c>
      <c r="O158" s="21">
        <f t="shared" si="11"/>
        <v>0.39283404631333929</v>
      </c>
    </row>
    <row r="159" spans="8:15">
      <c r="H159" t="s">
        <v>8219</v>
      </c>
      <c r="I159">
        <v>951</v>
      </c>
      <c r="J159" s="21">
        <f t="shared" si="8"/>
        <v>0.89560430983197836</v>
      </c>
      <c r="K159" s="21">
        <f t="shared" si="9"/>
        <v>0.81476793346456211</v>
      </c>
      <c r="L159" t="s">
        <v>8221</v>
      </c>
      <c r="M159">
        <v>3</v>
      </c>
      <c r="N159" s="21">
        <f t="shared" si="10"/>
        <v>-0.23939151384953189</v>
      </c>
      <c r="O159" s="21">
        <f t="shared" si="11"/>
        <v>0.40540100485253827</v>
      </c>
    </row>
    <row r="160" spans="8:15">
      <c r="H160" t="s">
        <v>8219</v>
      </c>
      <c r="I160">
        <v>415</v>
      </c>
      <c r="J160" s="21">
        <f t="shared" si="8"/>
        <v>0.26104297028098855</v>
      </c>
      <c r="K160" s="21">
        <f t="shared" si="9"/>
        <v>0.60297031488533892</v>
      </c>
      <c r="L160" t="s">
        <v>8221</v>
      </c>
      <c r="M160">
        <v>22</v>
      </c>
      <c r="N160" s="21">
        <f t="shared" si="10"/>
        <v>6.9819865676189766E-2</v>
      </c>
      <c r="O160" s="21">
        <f t="shared" si="11"/>
        <v>0.5278314823803516</v>
      </c>
    </row>
    <row r="161" spans="8:15">
      <c r="H161" t="s">
        <v>8219</v>
      </c>
      <c r="I161">
        <v>305</v>
      </c>
      <c r="J161" s="21">
        <f t="shared" si="8"/>
        <v>0.13081582970149438</v>
      </c>
      <c r="K161" s="21">
        <f t="shared" si="9"/>
        <v>0.55203949984112155</v>
      </c>
      <c r="L161" t="s">
        <v>8221</v>
      </c>
      <c r="M161">
        <v>26</v>
      </c>
      <c r="N161" s="21">
        <f t="shared" si="10"/>
        <v>0.13491699820792064</v>
      </c>
      <c r="O161" s="21">
        <f t="shared" si="11"/>
        <v>0.55366125009725131</v>
      </c>
    </row>
    <row r="162" spans="8:15">
      <c r="H162" t="s">
        <v>8219</v>
      </c>
      <c r="I162">
        <v>2139</v>
      </c>
      <c r="J162" s="21">
        <f t="shared" si="8"/>
        <v>2.3020574280905155</v>
      </c>
      <c r="K162" s="21">
        <f t="shared" si="9"/>
        <v>0.98933403310283596</v>
      </c>
      <c r="L162" t="s">
        <v>8221</v>
      </c>
      <c r="M162">
        <v>4</v>
      </c>
      <c r="N162" s="21">
        <f t="shared" si="10"/>
        <v>-0.22311723071659917</v>
      </c>
      <c r="O162" s="21">
        <f t="shared" si="11"/>
        <v>0.4117221340907683</v>
      </c>
    </row>
    <row r="163" spans="8:15">
      <c r="H163" t="s">
        <v>8219</v>
      </c>
      <c r="I163">
        <v>79</v>
      </c>
      <c r="J163" s="21">
        <f t="shared" si="8"/>
        <v>-0.13674175003455727</v>
      </c>
      <c r="K163" s="21">
        <f t="shared" si="9"/>
        <v>0.44561746385757939</v>
      </c>
      <c r="L163" t="s">
        <v>8221</v>
      </c>
      <c r="M163">
        <v>0</v>
      </c>
      <c r="N163" s="21">
        <f t="shared" si="10"/>
        <v>-0.28821436324833005</v>
      </c>
      <c r="O163" s="21">
        <f t="shared" si="11"/>
        <v>0.386591327392803</v>
      </c>
    </row>
    <row r="164" spans="8:15">
      <c r="H164" t="s">
        <v>8219</v>
      </c>
      <c r="I164">
        <v>179</v>
      </c>
      <c r="J164" s="21">
        <f t="shared" si="8"/>
        <v>-1.8353440416835291E-2</v>
      </c>
      <c r="K164" s="21">
        <f t="shared" si="9"/>
        <v>0.49267844767185898</v>
      </c>
      <c r="L164" t="s">
        <v>8221</v>
      </c>
      <c r="M164">
        <v>4</v>
      </c>
      <c r="N164" s="21">
        <f t="shared" si="10"/>
        <v>-0.22311723071659917</v>
      </c>
      <c r="O164" s="21">
        <f t="shared" si="11"/>
        <v>0.4117221340907683</v>
      </c>
    </row>
    <row r="165" spans="8:15">
      <c r="H165" t="s">
        <v>8219</v>
      </c>
      <c r="I165">
        <v>202</v>
      </c>
      <c r="J165" s="21">
        <f t="shared" si="8"/>
        <v>8.8758707952407631E-3</v>
      </c>
      <c r="K165" s="21">
        <f t="shared" si="9"/>
        <v>0.50354091364270581</v>
      </c>
      <c r="L165" t="s">
        <v>8221</v>
      </c>
      <c r="M165">
        <v>9</v>
      </c>
      <c r="N165" s="21">
        <f t="shared" si="10"/>
        <v>-0.14174581505193559</v>
      </c>
      <c r="O165" s="21">
        <f t="shared" si="11"/>
        <v>0.4436403925467165</v>
      </c>
    </row>
    <row r="166" spans="8:15">
      <c r="H166" t="s">
        <v>8219</v>
      </c>
      <c r="I166">
        <v>760</v>
      </c>
      <c r="J166" s="21">
        <f t="shared" si="8"/>
        <v>0.66948263846212941</v>
      </c>
      <c r="K166" s="21">
        <f t="shared" si="9"/>
        <v>0.7484061739923753</v>
      </c>
      <c r="L166" t="s">
        <v>8221</v>
      </c>
      <c r="M166">
        <v>5</v>
      </c>
      <c r="N166" s="21">
        <f t="shared" si="10"/>
        <v>-0.20684294758366648</v>
      </c>
      <c r="O166" s="21">
        <f t="shared" si="11"/>
        <v>0.41806625702373457</v>
      </c>
    </row>
    <row r="167" spans="8:15">
      <c r="H167" t="s">
        <v>8219</v>
      </c>
      <c r="I167">
        <v>563</v>
      </c>
      <c r="J167" s="21">
        <f t="shared" si="8"/>
        <v>0.43625766851521708</v>
      </c>
      <c r="K167" s="21">
        <f t="shared" si="9"/>
        <v>0.66867510434441468</v>
      </c>
      <c r="L167" t="s">
        <v>8221</v>
      </c>
      <c r="M167">
        <v>14</v>
      </c>
      <c r="N167" s="21">
        <f t="shared" si="10"/>
        <v>-6.0374399387271988E-2</v>
      </c>
      <c r="O167" s="21">
        <f t="shared" si="11"/>
        <v>0.47592872389157587</v>
      </c>
    </row>
    <row r="168" spans="8:15">
      <c r="H168" t="s">
        <v>8219</v>
      </c>
      <c r="I168">
        <v>135</v>
      </c>
      <c r="J168" s="21">
        <f t="shared" si="8"/>
        <v>-7.0444296648632956E-2</v>
      </c>
      <c r="K168" s="21">
        <f t="shared" si="9"/>
        <v>0.4719200175844539</v>
      </c>
      <c r="L168" t="s">
        <v>8221</v>
      </c>
      <c r="M168">
        <v>1</v>
      </c>
      <c r="N168" s="21">
        <f t="shared" si="10"/>
        <v>-0.27194008011539733</v>
      </c>
      <c r="O168" s="21">
        <f t="shared" si="11"/>
        <v>0.39283404631333929</v>
      </c>
    </row>
    <row r="169" spans="8:15">
      <c r="H169" t="s">
        <v>8219</v>
      </c>
      <c r="I169">
        <v>290</v>
      </c>
      <c r="J169" s="21">
        <f t="shared" si="8"/>
        <v>0.11305758325883609</v>
      </c>
      <c r="K169" s="21">
        <f t="shared" si="9"/>
        <v>0.54500754851502675</v>
      </c>
      <c r="L169" t="s">
        <v>8221</v>
      </c>
      <c r="M169">
        <v>10</v>
      </c>
      <c r="N169" s="21">
        <f t="shared" si="10"/>
        <v>-0.12547153191900287</v>
      </c>
      <c r="O169" s="21">
        <f t="shared" si="11"/>
        <v>0.45007513057327431</v>
      </c>
    </row>
    <row r="170" spans="8:15">
      <c r="H170" t="s">
        <v>8219</v>
      </c>
      <c r="I170">
        <v>447</v>
      </c>
      <c r="J170" s="21">
        <f t="shared" si="8"/>
        <v>0.29892722935865956</v>
      </c>
      <c r="K170" s="21">
        <f t="shared" si="9"/>
        <v>0.61750221477172029</v>
      </c>
      <c r="L170" t="s">
        <v>8221</v>
      </c>
      <c r="M170">
        <v>3</v>
      </c>
      <c r="N170" s="21">
        <f t="shared" si="10"/>
        <v>-0.23939151384953189</v>
      </c>
      <c r="O170" s="21">
        <f t="shared" si="11"/>
        <v>0.40540100485253827</v>
      </c>
    </row>
    <row r="171" spans="8:15">
      <c r="H171" t="s">
        <v>8219</v>
      </c>
      <c r="I171">
        <v>232</v>
      </c>
      <c r="J171" s="21">
        <f t="shared" si="8"/>
        <v>4.4392363680557351E-2</v>
      </c>
      <c r="K171" s="21">
        <f t="shared" si="9"/>
        <v>0.51770417572497562</v>
      </c>
      <c r="L171" t="s">
        <v>8221</v>
      </c>
      <c r="M171">
        <v>1</v>
      </c>
      <c r="N171" s="21">
        <f t="shared" si="10"/>
        <v>-0.27194008011539733</v>
      </c>
      <c r="O171" s="21">
        <f t="shared" si="11"/>
        <v>0.39283404631333929</v>
      </c>
    </row>
    <row r="172" spans="8:15">
      <c r="H172" t="s">
        <v>8219</v>
      </c>
      <c r="I172">
        <v>168</v>
      </c>
      <c r="J172" s="21">
        <f t="shared" si="8"/>
        <v>-3.1376154474784708E-2</v>
      </c>
      <c r="K172" s="21">
        <f t="shared" si="9"/>
        <v>0.48748477887945263</v>
      </c>
      <c r="L172" t="s">
        <v>8221</v>
      </c>
      <c r="M172">
        <v>0</v>
      </c>
      <c r="N172" s="21">
        <f t="shared" si="10"/>
        <v>-0.28821436324833005</v>
      </c>
      <c r="O172" s="21">
        <f t="shared" si="11"/>
        <v>0.386591327392803</v>
      </c>
    </row>
    <row r="173" spans="8:15">
      <c r="H173" t="s">
        <v>8219</v>
      </c>
      <c r="I173">
        <v>128</v>
      </c>
      <c r="J173" s="21">
        <f t="shared" si="8"/>
        <v>-7.8731478321873494E-2</v>
      </c>
      <c r="K173" s="21">
        <f t="shared" si="9"/>
        <v>0.46862310355294723</v>
      </c>
      <c r="L173" t="s">
        <v>8221</v>
      </c>
      <c r="M173">
        <v>5</v>
      </c>
      <c r="N173" s="21">
        <f t="shared" si="10"/>
        <v>-0.20684294758366648</v>
      </c>
      <c r="O173" s="21">
        <f t="shared" si="11"/>
        <v>0.41806625702373457</v>
      </c>
    </row>
    <row r="174" spans="8:15">
      <c r="H174" t="s">
        <v>8219</v>
      </c>
      <c r="I174">
        <v>493</v>
      </c>
      <c r="J174" s="21">
        <f t="shared" si="8"/>
        <v>0.35338585178281173</v>
      </c>
      <c r="K174" s="21">
        <f t="shared" si="9"/>
        <v>0.63810040443845994</v>
      </c>
      <c r="L174" t="s">
        <v>8221</v>
      </c>
      <c r="M174">
        <v>2</v>
      </c>
      <c r="N174" s="21">
        <f t="shared" si="10"/>
        <v>-0.25566579698246461</v>
      </c>
      <c r="O174" s="21">
        <f t="shared" si="11"/>
        <v>0.39910445381051241</v>
      </c>
    </row>
    <row r="175" spans="8:15">
      <c r="H175" t="s">
        <v>8219</v>
      </c>
      <c r="I175">
        <v>131</v>
      </c>
      <c r="J175" s="21">
        <f t="shared" si="8"/>
        <v>-7.5179829033341833E-2</v>
      </c>
      <c r="K175" s="21">
        <f t="shared" si="9"/>
        <v>0.47003581651450416</v>
      </c>
      <c r="L175" t="s">
        <v>8221</v>
      </c>
      <c r="M175">
        <v>68</v>
      </c>
      <c r="N175" s="21">
        <f t="shared" si="10"/>
        <v>0.81843688979109486</v>
      </c>
      <c r="O175" s="21">
        <f t="shared" si="11"/>
        <v>0.79344611769428874</v>
      </c>
    </row>
    <row r="176" spans="8:15">
      <c r="H176" t="s">
        <v>8219</v>
      </c>
      <c r="I176">
        <v>50</v>
      </c>
      <c r="J176" s="21">
        <f t="shared" si="8"/>
        <v>-0.17107435982369662</v>
      </c>
      <c r="K176" s="21">
        <f t="shared" si="9"/>
        <v>0.43208264827181631</v>
      </c>
      <c r="L176" t="s">
        <v>8221</v>
      </c>
      <c r="M176">
        <v>3</v>
      </c>
      <c r="N176" s="21">
        <f t="shared" si="10"/>
        <v>-0.23939151384953189</v>
      </c>
      <c r="O176" s="21">
        <f t="shared" si="11"/>
        <v>0.40540100485253827</v>
      </c>
    </row>
    <row r="177" spans="8:15">
      <c r="H177" t="s">
        <v>8219</v>
      </c>
      <c r="I177">
        <v>665</v>
      </c>
      <c r="J177" s="21">
        <f t="shared" si="8"/>
        <v>0.55701374432529349</v>
      </c>
      <c r="K177" s="21">
        <f t="shared" si="9"/>
        <v>0.71124098069152986</v>
      </c>
      <c r="L177" t="s">
        <v>8221</v>
      </c>
      <c r="M177">
        <v>34</v>
      </c>
      <c r="N177" s="21">
        <f t="shared" si="10"/>
        <v>0.2651112632713824</v>
      </c>
      <c r="O177" s="21">
        <f t="shared" si="11"/>
        <v>0.60453812456847389</v>
      </c>
    </row>
    <row r="178" spans="8:15">
      <c r="H178" t="s">
        <v>8219</v>
      </c>
      <c r="I178">
        <v>129</v>
      </c>
      <c r="J178" s="21">
        <f t="shared" si="8"/>
        <v>-7.7547595225696278E-2</v>
      </c>
      <c r="K178" s="21">
        <f t="shared" si="9"/>
        <v>0.46909396486168781</v>
      </c>
      <c r="L178" t="s">
        <v>8221</v>
      </c>
      <c r="M178">
        <v>0</v>
      </c>
      <c r="N178" s="21">
        <f t="shared" si="10"/>
        <v>-0.28821436324833005</v>
      </c>
      <c r="O178" s="21">
        <f t="shared" si="11"/>
        <v>0.386591327392803</v>
      </c>
    </row>
    <row r="179" spans="8:15">
      <c r="H179" t="s">
        <v>8219</v>
      </c>
      <c r="I179">
        <v>142</v>
      </c>
      <c r="J179" s="21">
        <f t="shared" si="8"/>
        <v>-6.2157114975392419E-2</v>
      </c>
      <c r="K179" s="21">
        <f t="shared" si="9"/>
        <v>0.47521885685476656</v>
      </c>
      <c r="L179" t="s">
        <v>8221</v>
      </c>
      <c r="M179">
        <v>3</v>
      </c>
      <c r="N179" s="21">
        <f t="shared" si="10"/>
        <v>-0.23939151384953189</v>
      </c>
      <c r="O179" s="21">
        <f t="shared" si="11"/>
        <v>0.40540100485253827</v>
      </c>
    </row>
    <row r="180" spans="8:15">
      <c r="H180" t="s">
        <v>8219</v>
      </c>
      <c r="I180">
        <v>2436</v>
      </c>
      <c r="J180" s="21">
        <f t="shared" si="8"/>
        <v>2.6536707076551496</v>
      </c>
      <c r="K180" s="21">
        <f t="shared" si="9"/>
        <v>0.99601892574008954</v>
      </c>
      <c r="L180" t="s">
        <v>8221</v>
      </c>
      <c r="M180">
        <v>0</v>
      </c>
      <c r="N180" s="21">
        <f t="shared" si="10"/>
        <v>-0.28821436324833005</v>
      </c>
      <c r="O180" s="21">
        <f t="shared" si="11"/>
        <v>0.386591327392803</v>
      </c>
    </row>
    <row r="181" spans="8:15">
      <c r="H181" t="s">
        <v>8219</v>
      </c>
      <c r="I181">
        <v>244</v>
      </c>
      <c r="J181" s="21">
        <f t="shared" si="8"/>
        <v>5.8598960834683987E-2</v>
      </c>
      <c r="K181" s="21">
        <f t="shared" si="9"/>
        <v>0.52336423080188932</v>
      </c>
      <c r="L181" t="s">
        <v>8221</v>
      </c>
      <c r="M181">
        <v>70</v>
      </c>
      <c r="N181" s="21">
        <f t="shared" si="10"/>
        <v>0.8509854560569603</v>
      </c>
      <c r="O181" s="21">
        <f t="shared" si="11"/>
        <v>0.80261128402278592</v>
      </c>
    </row>
    <row r="182" spans="8:15">
      <c r="H182" t="s">
        <v>8219</v>
      </c>
      <c r="I182">
        <v>298</v>
      </c>
      <c r="J182" s="21">
        <f t="shared" si="8"/>
        <v>0.12252864802825385</v>
      </c>
      <c r="K182" s="21">
        <f t="shared" si="9"/>
        <v>0.54875982046179406</v>
      </c>
      <c r="L182" t="s">
        <v>8221</v>
      </c>
      <c r="M182">
        <v>1</v>
      </c>
      <c r="N182" s="21">
        <f t="shared" si="10"/>
        <v>-0.27194008011539733</v>
      </c>
      <c r="O182" s="21">
        <f t="shared" si="11"/>
        <v>0.39283404631333929</v>
      </c>
    </row>
    <row r="183" spans="8:15">
      <c r="H183" t="s">
        <v>8219</v>
      </c>
      <c r="I183">
        <v>251</v>
      </c>
      <c r="J183" s="21">
        <f t="shared" si="8"/>
        <v>6.6886142507924531E-2</v>
      </c>
      <c r="K183" s="21">
        <f t="shared" si="9"/>
        <v>0.52666382749540119</v>
      </c>
      <c r="L183" t="s">
        <v>8221</v>
      </c>
      <c r="M183">
        <v>1</v>
      </c>
      <c r="N183" s="21">
        <f t="shared" si="10"/>
        <v>-0.27194008011539733</v>
      </c>
      <c r="O183" s="21">
        <f t="shared" si="11"/>
        <v>0.39283404631333929</v>
      </c>
    </row>
    <row r="184" spans="8:15">
      <c r="H184" t="s">
        <v>8219</v>
      </c>
      <c r="I184">
        <v>108</v>
      </c>
      <c r="J184" s="21">
        <f t="shared" si="8"/>
        <v>-0.10240914024541789</v>
      </c>
      <c r="K184" s="21">
        <f t="shared" si="9"/>
        <v>0.45921596447574309</v>
      </c>
      <c r="L184" t="s">
        <v>8221</v>
      </c>
      <c r="M184">
        <v>1</v>
      </c>
      <c r="N184" s="21">
        <f t="shared" si="10"/>
        <v>-0.27194008011539733</v>
      </c>
      <c r="O184" s="21">
        <f t="shared" si="11"/>
        <v>0.39283404631333929</v>
      </c>
    </row>
    <row r="185" spans="8:15">
      <c r="H185" t="s">
        <v>8219</v>
      </c>
      <c r="I185">
        <v>82</v>
      </c>
      <c r="J185" s="21">
        <f t="shared" si="8"/>
        <v>-0.13319010074602561</v>
      </c>
      <c r="K185" s="21">
        <f t="shared" si="9"/>
        <v>0.44702151977802468</v>
      </c>
      <c r="L185" t="s">
        <v>8221</v>
      </c>
      <c r="M185">
        <v>2</v>
      </c>
      <c r="N185" s="21">
        <f t="shared" si="10"/>
        <v>-0.25566579698246461</v>
      </c>
      <c r="O185" s="21">
        <f t="shared" si="11"/>
        <v>0.39910445381051241</v>
      </c>
    </row>
    <row r="186" spans="8:15">
      <c r="H186" t="s">
        <v>8219</v>
      </c>
      <c r="I186">
        <v>74</v>
      </c>
      <c r="J186" s="21">
        <f t="shared" si="8"/>
        <v>-0.14266116551544336</v>
      </c>
      <c r="K186" s="21">
        <f t="shared" si="9"/>
        <v>0.44327889417822158</v>
      </c>
      <c r="L186" t="s">
        <v>8221</v>
      </c>
      <c r="M186">
        <v>2</v>
      </c>
      <c r="N186" s="21">
        <f t="shared" si="10"/>
        <v>-0.25566579698246461</v>
      </c>
      <c r="O186" s="21">
        <f t="shared" si="11"/>
        <v>0.39910445381051241</v>
      </c>
    </row>
    <row r="187" spans="8:15">
      <c r="H187" t="s">
        <v>8219</v>
      </c>
      <c r="I187">
        <v>189</v>
      </c>
      <c r="J187" s="21">
        <f t="shared" si="8"/>
        <v>-6.5146094550630933E-3</v>
      </c>
      <c r="K187" s="21">
        <f t="shared" si="9"/>
        <v>0.49740106523127636</v>
      </c>
      <c r="L187" t="s">
        <v>8221</v>
      </c>
      <c r="M187">
        <v>34</v>
      </c>
      <c r="N187" s="21">
        <f t="shared" si="10"/>
        <v>0.2651112632713824</v>
      </c>
      <c r="O187" s="21">
        <f t="shared" si="11"/>
        <v>0.60453812456847389</v>
      </c>
    </row>
    <row r="188" spans="8:15">
      <c r="H188" t="s">
        <v>8219</v>
      </c>
      <c r="I188">
        <v>80</v>
      </c>
      <c r="J188" s="21">
        <f t="shared" si="8"/>
        <v>-0.13555786693838004</v>
      </c>
      <c r="K188" s="21">
        <f t="shared" si="9"/>
        <v>0.44608540760858517</v>
      </c>
      <c r="L188" t="s">
        <v>8221</v>
      </c>
      <c r="M188">
        <v>2</v>
      </c>
      <c r="N188" s="21">
        <f t="shared" si="10"/>
        <v>-0.25566579698246461</v>
      </c>
      <c r="O188" s="21">
        <f t="shared" si="11"/>
        <v>0.39910445381051241</v>
      </c>
    </row>
    <row r="189" spans="8:15">
      <c r="H189" t="s">
        <v>8219</v>
      </c>
      <c r="I189">
        <v>576</v>
      </c>
      <c r="J189" s="21">
        <f t="shared" si="8"/>
        <v>0.45164814876552095</v>
      </c>
      <c r="K189" s="21">
        <f t="shared" si="9"/>
        <v>0.67423876121578263</v>
      </c>
      <c r="L189" t="s">
        <v>8221</v>
      </c>
      <c r="M189">
        <v>0</v>
      </c>
      <c r="N189" s="21">
        <f t="shared" si="10"/>
        <v>-0.28821436324833005</v>
      </c>
      <c r="O189" s="21">
        <f t="shared" si="11"/>
        <v>0.386591327392803</v>
      </c>
    </row>
    <row r="190" spans="8:15">
      <c r="H190" t="s">
        <v>8219</v>
      </c>
      <c r="I190">
        <v>202</v>
      </c>
      <c r="J190" s="21">
        <f t="shared" si="8"/>
        <v>8.8758707952407631E-3</v>
      </c>
      <c r="K190" s="21">
        <f t="shared" si="9"/>
        <v>0.50354091364270581</v>
      </c>
      <c r="L190" t="s">
        <v>8221</v>
      </c>
      <c r="M190">
        <v>1</v>
      </c>
      <c r="N190" s="21">
        <f t="shared" si="10"/>
        <v>-0.27194008011539733</v>
      </c>
      <c r="O190" s="21">
        <f t="shared" si="11"/>
        <v>0.39283404631333929</v>
      </c>
    </row>
    <row r="191" spans="8:15">
      <c r="H191" t="s">
        <v>8219</v>
      </c>
      <c r="I191">
        <v>238</v>
      </c>
      <c r="J191" s="21">
        <f t="shared" si="8"/>
        <v>5.1495662257620672E-2</v>
      </c>
      <c r="K191" s="21">
        <f t="shared" si="9"/>
        <v>0.52053472085781316</v>
      </c>
      <c r="L191" t="s">
        <v>8221</v>
      </c>
      <c r="M191">
        <v>8</v>
      </c>
      <c r="N191" s="21">
        <f t="shared" si="10"/>
        <v>-0.15802009818486831</v>
      </c>
      <c r="O191" s="21">
        <f t="shared" si="11"/>
        <v>0.43722048081346943</v>
      </c>
    </row>
    <row r="192" spans="8:15">
      <c r="H192" t="s">
        <v>8219</v>
      </c>
      <c r="I192">
        <v>36</v>
      </c>
      <c r="J192" s="21">
        <f t="shared" si="8"/>
        <v>-0.18764872317017769</v>
      </c>
      <c r="K192" s="21">
        <f t="shared" si="9"/>
        <v>0.42557601452808019</v>
      </c>
      <c r="L192" t="s">
        <v>8221</v>
      </c>
      <c r="M192">
        <v>4</v>
      </c>
      <c r="N192" s="21">
        <f t="shared" si="10"/>
        <v>-0.22311723071659917</v>
      </c>
      <c r="O192" s="21">
        <f t="shared" si="11"/>
        <v>0.4117221340907683</v>
      </c>
    </row>
    <row r="193" spans="8:15">
      <c r="H193" t="s">
        <v>8219</v>
      </c>
      <c r="I193">
        <v>150</v>
      </c>
      <c r="J193" s="21">
        <f t="shared" si="8"/>
        <v>-5.2686050205974659E-2</v>
      </c>
      <c r="K193" s="21">
        <f t="shared" si="9"/>
        <v>0.47899102695567908</v>
      </c>
      <c r="L193" t="s">
        <v>8221</v>
      </c>
      <c r="M193">
        <v>28</v>
      </c>
      <c r="N193" s="21">
        <f t="shared" si="10"/>
        <v>0.16746556447378608</v>
      </c>
      <c r="O193" s="21">
        <f t="shared" si="11"/>
        <v>0.56649812977915648</v>
      </c>
    </row>
    <row r="194" spans="8:15">
      <c r="H194" t="s">
        <v>8219</v>
      </c>
      <c r="I194">
        <v>146</v>
      </c>
      <c r="J194" s="21">
        <f t="shared" ref="J194:J257" si="12">STANDARDIZE(I194,$B$7,$B$12)</f>
        <v>-5.7421582590683543E-2</v>
      </c>
      <c r="K194" s="21">
        <f t="shared" ref="K194:K257" si="13">_xlfn.NORM.S.DIST(J194,TRUE)</f>
        <v>0.4771046854719167</v>
      </c>
      <c r="L194" t="s">
        <v>8221</v>
      </c>
      <c r="M194">
        <v>0</v>
      </c>
      <c r="N194" s="21">
        <f t="shared" ref="N194:N257" si="14">STANDARDIZE(M194,$C$7,$C$12)</f>
        <v>-0.28821436324833005</v>
      </c>
      <c r="O194" s="21">
        <f t="shared" ref="O194:O257" si="15">_xlfn.NORM.S.DIST(N194,TRUE)</f>
        <v>0.386591327392803</v>
      </c>
    </row>
    <row r="195" spans="8:15">
      <c r="H195" t="s">
        <v>8219</v>
      </c>
      <c r="I195">
        <v>222</v>
      </c>
      <c r="J195" s="21">
        <f t="shared" si="12"/>
        <v>3.2553532718785159E-2</v>
      </c>
      <c r="K195" s="21">
        <f t="shared" si="13"/>
        <v>0.51298468715497947</v>
      </c>
      <c r="L195" t="s">
        <v>8221</v>
      </c>
      <c r="M195">
        <v>6</v>
      </c>
      <c r="N195" s="21">
        <f t="shared" si="14"/>
        <v>-0.19056866445073375</v>
      </c>
      <c r="O195" s="21">
        <f t="shared" si="15"/>
        <v>0.42443177118606484</v>
      </c>
    </row>
    <row r="196" spans="8:15">
      <c r="H196" t="s">
        <v>8219</v>
      </c>
      <c r="I196">
        <v>120</v>
      </c>
      <c r="J196" s="21">
        <f t="shared" si="12"/>
        <v>-8.8202543091291247E-2</v>
      </c>
      <c r="K196" s="21">
        <f t="shared" si="13"/>
        <v>0.46485784805124658</v>
      </c>
      <c r="L196" t="s">
        <v>8221</v>
      </c>
      <c r="M196">
        <v>22</v>
      </c>
      <c r="N196" s="21">
        <f t="shared" si="14"/>
        <v>6.9819865676189766E-2</v>
      </c>
      <c r="O196" s="21">
        <f t="shared" si="15"/>
        <v>0.5278314823803516</v>
      </c>
    </row>
    <row r="197" spans="8:15">
      <c r="H197" t="s">
        <v>8219</v>
      </c>
      <c r="I197">
        <v>126</v>
      </c>
      <c r="J197" s="21">
        <f t="shared" si="12"/>
        <v>-8.1099244514227939E-2</v>
      </c>
      <c r="K197" s="21">
        <f t="shared" si="13"/>
        <v>0.46768151325039642</v>
      </c>
      <c r="L197" t="s">
        <v>8221</v>
      </c>
      <c r="M197">
        <v>0</v>
      </c>
      <c r="N197" s="21">
        <f t="shared" si="14"/>
        <v>-0.28821436324833005</v>
      </c>
      <c r="O197" s="21">
        <f t="shared" si="15"/>
        <v>0.386591327392803</v>
      </c>
    </row>
    <row r="198" spans="8:15">
      <c r="H198" t="s">
        <v>8219</v>
      </c>
      <c r="I198">
        <v>158</v>
      </c>
      <c r="J198" s="21">
        <f t="shared" si="12"/>
        <v>-4.3214985436556906E-2</v>
      </c>
      <c r="K198" s="21">
        <f t="shared" si="13"/>
        <v>0.48276507979866867</v>
      </c>
      <c r="L198" t="s">
        <v>8221</v>
      </c>
      <c r="M198">
        <v>1</v>
      </c>
      <c r="N198" s="21">
        <f t="shared" si="14"/>
        <v>-0.27194008011539733</v>
      </c>
      <c r="O198" s="21">
        <f t="shared" si="15"/>
        <v>0.39283404631333929</v>
      </c>
    </row>
    <row r="199" spans="8:15">
      <c r="H199" t="s">
        <v>8219</v>
      </c>
      <c r="I199">
        <v>316</v>
      </c>
      <c r="J199" s="21">
        <f t="shared" si="12"/>
        <v>0.1438385437594438</v>
      </c>
      <c r="K199" s="21">
        <f t="shared" si="13"/>
        <v>0.55718601709086757</v>
      </c>
      <c r="L199" t="s">
        <v>8221</v>
      </c>
      <c r="M199">
        <v>20</v>
      </c>
      <c r="N199" s="21">
        <f t="shared" si="14"/>
        <v>3.7271299410324331E-2</v>
      </c>
      <c r="O199" s="21">
        <f t="shared" si="15"/>
        <v>0.51486565533036766</v>
      </c>
    </row>
    <row r="200" spans="8:15">
      <c r="H200" t="s">
        <v>8219</v>
      </c>
      <c r="I200">
        <v>284</v>
      </c>
      <c r="J200" s="21">
        <f t="shared" si="12"/>
        <v>0.10595428468177277</v>
      </c>
      <c r="K200" s="21">
        <f t="shared" si="13"/>
        <v>0.54219068826170302</v>
      </c>
      <c r="L200" t="s">
        <v>8221</v>
      </c>
      <c r="M200">
        <v>0</v>
      </c>
      <c r="N200" s="21">
        <f t="shared" si="14"/>
        <v>-0.28821436324833005</v>
      </c>
      <c r="O200" s="21">
        <f t="shared" si="15"/>
        <v>0.386591327392803</v>
      </c>
    </row>
    <row r="201" spans="8:15">
      <c r="H201" t="s">
        <v>8219</v>
      </c>
      <c r="I201">
        <v>51</v>
      </c>
      <c r="J201" s="21">
        <f t="shared" si="12"/>
        <v>-0.16989047672751942</v>
      </c>
      <c r="K201" s="21">
        <f t="shared" si="13"/>
        <v>0.43254813535908976</v>
      </c>
      <c r="L201" t="s">
        <v>8221</v>
      </c>
      <c r="M201">
        <v>1</v>
      </c>
      <c r="N201" s="21">
        <f t="shared" si="14"/>
        <v>-0.27194008011539733</v>
      </c>
      <c r="O201" s="21">
        <f t="shared" si="15"/>
        <v>0.39283404631333929</v>
      </c>
    </row>
    <row r="202" spans="8:15">
      <c r="H202" t="s">
        <v>8219</v>
      </c>
      <c r="I202">
        <v>158</v>
      </c>
      <c r="J202" s="21">
        <f t="shared" si="12"/>
        <v>-4.3214985436556906E-2</v>
      </c>
      <c r="K202" s="21">
        <f t="shared" si="13"/>
        <v>0.48276507979866867</v>
      </c>
      <c r="L202" t="s">
        <v>8221</v>
      </c>
      <c r="M202">
        <v>3</v>
      </c>
      <c r="N202" s="21">
        <f t="shared" si="14"/>
        <v>-0.23939151384953189</v>
      </c>
      <c r="O202" s="21">
        <f t="shared" si="15"/>
        <v>0.40540100485253827</v>
      </c>
    </row>
    <row r="203" spans="8:15">
      <c r="H203" t="s">
        <v>8219</v>
      </c>
      <c r="I203">
        <v>337</v>
      </c>
      <c r="J203" s="21">
        <f t="shared" si="12"/>
        <v>0.16870008877916542</v>
      </c>
      <c r="K203" s="21">
        <f t="shared" si="13"/>
        <v>0.56698372552729559</v>
      </c>
      <c r="L203" t="s">
        <v>8221</v>
      </c>
      <c r="M203">
        <v>2</v>
      </c>
      <c r="N203" s="21">
        <f t="shared" si="14"/>
        <v>-0.25566579698246461</v>
      </c>
      <c r="O203" s="21">
        <f t="shared" si="15"/>
        <v>0.39910445381051241</v>
      </c>
    </row>
    <row r="204" spans="8:15">
      <c r="H204" t="s">
        <v>8219</v>
      </c>
      <c r="I204">
        <v>186</v>
      </c>
      <c r="J204" s="21">
        <f t="shared" si="12"/>
        <v>-1.0066258743594753E-2</v>
      </c>
      <c r="K204" s="21">
        <f t="shared" si="13"/>
        <v>0.49598421160151596</v>
      </c>
      <c r="L204" t="s">
        <v>8221</v>
      </c>
      <c r="M204">
        <v>0</v>
      </c>
      <c r="N204" s="21">
        <f t="shared" si="14"/>
        <v>-0.28821436324833005</v>
      </c>
      <c r="O204" s="21">
        <f t="shared" si="15"/>
        <v>0.386591327392803</v>
      </c>
    </row>
    <row r="205" spans="8:15">
      <c r="H205" t="s">
        <v>8219</v>
      </c>
      <c r="I205">
        <v>58</v>
      </c>
      <c r="J205" s="21">
        <f t="shared" si="12"/>
        <v>-0.16160329505427887</v>
      </c>
      <c r="K205" s="21">
        <f t="shared" si="13"/>
        <v>0.43580913117281905</v>
      </c>
      <c r="L205" t="s">
        <v>8221</v>
      </c>
      <c r="M205">
        <v>2</v>
      </c>
      <c r="N205" s="21">
        <f t="shared" si="14"/>
        <v>-0.25566579698246461</v>
      </c>
      <c r="O205" s="21">
        <f t="shared" si="15"/>
        <v>0.39910445381051241</v>
      </c>
    </row>
    <row r="206" spans="8:15">
      <c r="H206" t="s">
        <v>8219</v>
      </c>
      <c r="I206">
        <v>82</v>
      </c>
      <c r="J206" s="21">
        <f t="shared" si="12"/>
        <v>-0.13319010074602561</v>
      </c>
      <c r="K206" s="21">
        <f t="shared" si="13"/>
        <v>0.44702151977802468</v>
      </c>
      <c r="L206" t="s">
        <v>8221</v>
      </c>
      <c r="M206">
        <v>1</v>
      </c>
      <c r="N206" s="21">
        <f t="shared" si="14"/>
        <v>-0.27194008011539733</v>
      </c>
      <c r="O206" s="21">
        <f t="shared" si="15"/>
        <v>0.39283404631333929</v>
      </c>
    </row>
    <row r="207" spans="8:15">
      <c r="H207" t="s">
        <v>8219</v>
      </c>
      <c r="I207">
        <v>736</v>
      </c>
      <c r="J207" s="21">
        <f t="shared" si="12"/>
        <v>0.64106944415387612</v>
      </c>
      <c r="K207" s="21">
        <f t="shared" si="13"/>
        <v>0.73926121723730409</v>
      </c>
      <c r="L207" t="s">
        <v>8221</v>
      </c>
      <c r="M207">
        <v>0</v>
      </c>
      <c r="N207" s="21">
        <f t="shared" si="14"/>
        <v>-0.28821436324833005</v>
      </c>
      <c r="O207" s="21">
        <f t="shared" si="15"/>
        <v>0.386591327392803</v>
      </c>
    </row>
    <row r="208" spans="8:15">
      <c r="H208" t="s">
        <v>8219</v>
      </c>
      <c r="I208">
        <v>1151</v>
      </c>
      <c r="J208" s="21">
        <f t="shared" si="12"/>
        <v>1.1323809290674223</v>
      </c>
      <c r="K208" s="21">
        <f t="shared" si="13"/>
        <v>0.87126284044436009</v>
      </c>
      <c r="L208" t="s">
        <v>8221</v>
      </c>
      <c r="M208">
        <v>1</v>
      </c>
      <c r="N208" s="21">
        <f t="shared" si="14"/>
        <v>-0.27194008011539733</v>
      </c>
      <c r="O208" s="21">
        <f t="shared" si="15"/>
        <v>0.39283404631333929</v>
      </c>
    </row>
    <row r="209" spans="8:15">
      <c r="H209" t="s">
        <v>8219</v>
      </c>
      <c r="I209">
        <v>34</v>
      </c>
      <c r="J209" s="21">
        <f t="shared" si="12"/>
        <v>-0.19001648936253215</v>
      </c>
      <c r="K209" s="21">
        <f t="shared" si="13"/>
        <v>0.42464810464462421</v>
      </c>
      <c r="L209" t="s">
        <v>8221</v>
      </c>
      <c r="M209">
        <v>0</v>
      </c>
      <c r="N209" s="21">
        <f t="shared" si="14"/>
        <v>-0.28821436324833005</v>
      </c>
      <c r="O209" s="21">
        <f t="shared" si="15"/>
        <v>0.386591327392803</v>
      </c>
    </row>
    <row r="210" spans="8:15">
      <c r="H210" t="s">
        <v>8219</v>
      </c>
      <c r="I210">
        <v>498</v>
      </c>
      <c r="J210" s="21">
        <f t="shared" si="12"/>
        <v>0.35930526726369783</v>
      </c>
      <c r="K210" s="21">
        <f t="shared" si="13"/>
        <v>0.64031663281370765</v>
      </c>
      <c r="L210" t="s">
        <v>8221</v>
      </c>
      <c r="M210">
        <v>5</v>
      </c>
      <c r="N210" s="21">
        <f t="shared" si="14"/>
        <v>-0.20684294758366648</v>
      </c>
      <c r="O210" s="21">
        <f t="shared" si="15"/>
        <v>0.41806625702373457</v>
      </c>
    </row>
    <row r="211" spans="8:15">
      <c r="H211" t="s">
        <v>8219</v>
      </c>
      <c r="I211">
        <v>167</v>
      </c>
      <c r="J211" s="21">
        <f t="shared" si="12"/>
        <v>-3.2560037570961924E-2</v>
      </c>
      <c r="K211" s="21">
        <f t="shared" si="13"/>
        <v>0.48701271915940492</v>
      </c>
      <c r="L211" t="s">
        <v>8221</v>
      </c>
      <c r="M211">
        <v>1</v>
      </c>
      <c r="N211" s="21">
        <f t="shared" si="14"/>
        <v>-0.27194008011539733</v>
      </c>
      <c r="O211" s="21">
        <f t="shared" si="15"/>
        <v>0.39283404631333929</v>
      </c>
    </row>
    <row r="212" spans="8:15">
      <c r="H212" t="s">
        <v>8219</v>
      </c>
      <c r="I212">
        <v>340</v>
      </c>
      <c r="J212" s="21">
        <f t="shared" si="12"/>
        <v>0.17225173806769709</v>
      </c>
      <c r="K212" s="21">
        <f t="shared" si="13"/>
        <v>0.56838018770425403</v>
      </c>
      <c r="L212" t="s">
        <v>8221</v>
      </c>
      <c r="M212">
        <v>1</v>
      </c>
      <c r="N212" s="21">
        <f t="shared" si="14"/>
        <v>-0.27194008011539733</v>
      </c>
      <c r="O212" s="21">
        <f t="shared" si="15"/>
        <v>0.39283404631333929</v>
      </c>
    </row>
    <row r="213" spans="8:15">
      <c r="H213" t="s">
        <v>8219</v>
      </c>
      <c r="I213">
        <v>438</v>
      </c>
      <c r="J213" s="21">
        <f t="shared" si="12"/>
        <v>0.28827228149306461</v>
      </c>
      <c r="K213" s="21">
        <f t="shared" si="13"/>
        <v>0.61343083843473489</v>
      </c>
      <c r="L213" t="s">
        <v>8221</v>
      </c>
      <c r="M213">
        <v>2</v>
      </c>
      <c r="N213" s="21">
        <f t="shared" si="14"/>
        <v>-0.25566579698246461</v>
      </c>
      <c r="O213" s="21">
        <f t="shared" si="15"/>
        <v>0.39910445381051241</v>
      </c>
    </row>
    <row r="214" spans="8:15">
      <c r="H214" t="s">
        <v>8219</v>
      </c>
      <c r="I214">
        <v>555</v>
      </c>
      <c r="J214" s="21">
        <f t="shared" si="12"/>
        <v>0.42678660374579935</v>
      </c>
      <c r="K214" s="21">
        <f t="shared" si="13"/>
        <v>0.6652326176546377</v>
      </c>
      <c r="L214" t="s">
        <v>8221</v>
      </c>
      <c r="M214">
        <v>0</v>
      </c>
      <c r="N214" s="21">
        <f t="shared" si="14"/>
        <v>-0.28821436324833005</v>
      </c>
      <c r="O214" s="21">
        <f t="shared" si="15"/>
        <v>0.386591327392803</v>
      </c>
    </row>
    <row r="215" spans="8:15">
      <c r="H215" t="s">
        <v>8219</v>
      </c>
      <c r="I215">
        <v>266</v>
      </c>
      <c r="J215" s="21">
        <f t="shared" si="12"/>
        <v>8.4644388950582822E-2</v>
      </c>
      <c r="K215" s="21">
        <f t="shared" si="13"/>
        <v>0.53372794580279059</v>
      </c>
      <c r="L215" t="s">
        <v>8221</v>
      </c>
      <c r="M215">
        <v>9</v>
      </c>
      <c r="N215" s="21">
        <f t="shared" si="14"/>
        <v>-0.14174581505193559</v>
      </c>
      <c r="O215" s="21">
        <f t="shared" si="15"/>
        <v>0.4436403925467165</v>
      </c>
    </row>
    <row r="216" spans="8:15">
      <c r="H216" t="s">
        <v>8219</v>
      </c>
      <c r="I216">
        <v>69</v>
      </c>
      <c r="J216" s="21">
        <f t="shared" si="12"/>
        <v>-0.14858058099632945</v>
      </c>
      <c r="K216" s="21">
        <f t="shared" si="13"/>
        <v>0.44094229851308525</v>
      </c>
      <c r="L216" t="s">
        <v>8221</v>
      </c>
      <c r="M216">
        <v>4</v>
      </c>
      <c r="N216" s="21">
        <f t="shared" si="14"/>
        <v>-0.22311723071659917</v>
      </c>
      <c r="O216" s="21">
        <f t="shared" si="15"/>
        <v>0.4117221340907683</v>
      </c>
    </row>
    <row r="217" spans="8:15">
      <c r="H217" t="s">
        <v>8219</v>
      </c>
      <c r="I217">
        <v>80</v>
      </c>
      <c r="J217" s="21">
        <f t="shared" si="12"/>
        <v>-0.13555786693838004</v>
      </c>
      <c r="K217" s="21">
        <f t="shared" si="13"/>
        <v>0.44608540760858517</v>
      </c>
      <c r="L217" t="s">
        <v>8221</v>
      </c>
      <c r="M217">
        <v>4</v>
      </c>
      <c r="N217" s="21">
        <f t="shared" si="14"/>
        <v>-0.22311723071659917</v>
      </c>
      <c r="O217" s="21">
        <f t="shared" si="15"/>
        <v>0.4117221340907683</v>
      </c>
    </row>
    <row r="218" spans="8:15">
      <c r="H218" t="s">
        <v>8219</v>
      </c>
      <c r="I218">
        <v>493</v>
      </c>
      <c r="J218" s="21">
        <f t="shared" si="12"/>
        <v>0.35338585178281173</v>
      </c>
      <c r="K218" s="21">
        <f t="shared" si="13"/>
        <v>0.63810040443845994</v>
      </c>
      <c r="L218" t="s">
        <v>8221</v>
      </c>
      <c r="M218">
        <v>1</v>
      </c>
      <c r="N218" s="21">
        <f t="shared" si="14"/>
        <v>-0.27194008011539733</v>
      </c>
      <c r="O218" s="21">
        <f t="shared" si="15"/>
        <v>0.39283404631333929</v>
      </c>
    </row>
    <row r="219" spans="8:15">
      <c r="H219" t="s">
        <v>8219</v>
      </c>
      <c r="I219">
        <v>31</v>
      </c>
      <c r="J219" s="21">
        <f t="shared" si="12"/>
        <v>-0.19356813865106381</v>
      </c>
      <c r="K219" s="21">
        <f t="shared" si="13"/>
        <v>0.4232570239842357</v>
      </c>
      <c r="L219" t="s">
        <v>8221</v>
      </c>
      <c r="M219">
        <v>1</v>
      </c>
      <c r="N219" s="21">
        <f t="shared" si="14"/>
        <v>-0.27194008011539733</v>
      </c>
      <c r="O219" s="21">
        <f t="shared" si="15"/>
        <v>0.39283404631333929</v>
      </c>
    </row>
    <row r="220" spans="8:15">
      <c r="H220" t="s">
        <v>8219</v>
      </c>
      <c r="I220">
        <v>236</v>
      </c>
      <c r="J220" s="21">
        <f t="shared" si="12"/>
        <v>4.9127896065266234E-2</v>
      </c>
      <c r="K220" s="21">
        <f t="shared" si="13"/>
        <v>0.51959131380099333</v>
      </c>
      <c r="L220" t="s">
        <v>8221</v>
      </c>
      <c r="M220">
        <v>7</v>
      </c>
      <c r="N220" s="21">
        <f t="shared" si="14"/>
        <v>-0.17429438131780103</v>
      </c>
      <c r="O220" s="21">
        <f t="shared" si="15"/>
        <v>0.43081705736078296</v>
      </c>
    </row>
    <row r="221" spans="8:15">
      <c r="H221" t="s">
        <v>8219</v>
      </c>
      <c r="I221">
        <v>89</v>
      </c>
      <c r="J221" s="21">
        <f t="shared" si="12"/>
        <v>-0.12490291907278506</v>
      </c>
      <c r="K221" s="21">
        <f t="shared" si="13"/>
        <v>0.45030020369266877</v>
      </c>
      <c r="L221" t="s">
        <v>8221</v>
      </c>
      <c r="M221">
        <v>5</v>
      </c>
      <c r="N221" s="21">
        <f t="shared" si="14"/>
        <v>-0.20684294758366648</v>
      </c>
      <c r="O221" s="21">
        <f t="shared" si="15"/>
        <v>0.41806625702373457</v>
      </c>
    </row>
    <row r="222" spans="8:15">
      <c r="H222" t="s">
        <v>8219</v>
      </c>
      <c r="I222">
        <v>299</v>
      </c>
      <c r="J222" s="21">
        <f t="shared" si="12"/>
        <v>0.12371253112443108</v>
      </c>
      <c r="K222" s="21">
        <f t="shared" si="13"/>
        <v>0.54922855525880954</v>
      </c>
      <c r="L222" t="s">
        <v>8221</v>
      </c>
      <c r="M222">
        <v>1</v>
      </c>
      <c r="N222" s="21">
        <f t="shared" si="14"/>
        <v>-0.27194008011539733</v>
      </c>
      <c r="O222" s="21">
        <f t="shared" si="15"/>
        <v>0.39283404631333929</v>
      </c>
    </row>
    <row r="223" spans="8:15">
      <c r="H223" t="s">
        <v>8219</v>
      </c>
      <c r="I223">
        <v>55</v>
      </c>
      <c r="J223" s="21">
        <f t="shared" si="12"/>
        <v>-0.16515494434281053</v>
      </c>
      <c r="K223" s="21">
        <f t="shared" si="13"/>
        <v>0.43441101369818969</v>
      </c>
      <c r="L223" t="s">
        <v>8221</v>
      </c>
      <c r="M223">
        <v>0</v>
      </c>
      <c r="N223" s="21">
        <f t="shared" si="14"/>
        <v>-0.28821436324833005</v>
      </c>
      <c r="O223" s="21">
        <f t="shared" si="15"/>
        <v>0.386591327392803</v>
      </c>
    </row>
    <row r="224" spans="8:15">
      <c r="H224" t="s">
        <v>8219</v>
      </c>
      <c r="I224">
        <v>325</v>
      </c>
      <c r="J224" s="21">
        <f t="shared" si="12"/>
        <v>0.15449349162503878</v>
      </c>
      <c r="K224" s="21">
        <f t="shared" si="13"/>
        <v>0.56138967872822887</v>
      </c>
      <c r="L224" t="s">
        <v>8221</v>
      </c>
      <c r="M224">
        <v>0</v>
      </c>
      <c r="N224" s="21">
        <f t="shared" si="14"/>
        <v>-0.28821436324833005</v>
      </c>
      <c r="O224" s="21">
        <f t="shared" si="15"/>
        <v>0.386591327392803</v>
      </c>
    </row>
    <row r="225" spans="8:15">
      <c r="H225" t="s">
        <v>8219</v>
      </c>
      <c r="I225">
        <v>524</v>
      </c>
      <c r="J225" s="21">
        <f t="shared" si="12"/>
        <v>0.39008622776430552</v>
      </c>
      <c r="K225" s="21">
        <f t="shared" si="13"/>
        <v>0.65176360679149481</v>
      </c>
      <c r="L225" t="s">
        <v>8221</v>
      </c>
      <c r="M225">
        <v>1</v>
      </c>
      <c r="N225" s="21">
        <f t="shared" si="14"/>
        <v>-0.27194008011539733</v>
      </c>
      <c r="O225" s="21">
        <f t="shared" si="15"/>
        <v>0.39283404631333929</v>
      </c>
    </row>
    <row r="226" spans="8:15">
      <c r="H226" t="s">
        <v>8219</v>
      </c>
      <c r="I226">
        <v>285</v>
      </c>
      <c r="J226" s="21">
        <f t="shared" si="12"/>
        <v>0.10713816777795</v>
      </c>
      <c r="K226" s="21">
        <f t="shared" si="13"/>
        <v>0.54266031604669818</v>
      </c>
      <c r="L226" t="s">
        <v>8221</v>
      </c>
      <c r="M226">
        <v>2</v>
      </c>
      <c r="N226" s="21">
        <f t="shared" si="14"/>
        <v>-0.25566579698246461</v>
      </c>
      <c r="O226" s="21">
        <f t="shared" si="15"/>
        <v>0.39910445381051241</v>
      </c>
    </row>
    <row r="227" spans="8:15">
      <c r="H227" t="s">
        <v>8219</v>
      </c>
      <c r="I227">
        <v>179</v>
      </c>
      <c r="J227" s="21">
        <f t="shared" si="12"/>
        <v>-1.8353440416835291E-2</v>
      </c>
      <c r="K227" s="21">
        <f t="shared" si="13"/>
        <v>0.49267844767185898</v>
      </c>
      <c r="L227" t="s">
        <v>8221</v>
      </c>
      <c r="M227">
        <v>0</v>
      </c>
      <c r="N227" s="21">
        <f t="shared" si="14"/>
        <v>-0.28821436324833005</v>
      </c>
      <c r="O227" s="21">
        <f t="shared" si="15"/>
        <v>0.386591327392803</v>
      </c>
    </row>
    <row r="228" spans="8:15">
      <c r="H228" t="s">
        <v>8219</v>
      </c>
      <c r="I228">
        <v>188</v>
      </c>
      <c r="J228" s="21">
        <f t="shared" si="12"/>
        <v>-7.6984925512403133E-3</v>
      </c>
      <c r="K228" s="21">
        <f t="shared" si="13"/>
        <v>0.49692877616291314</v>
      </c>
      <c r="L228" t="s">
        <v>8221</v>
      </c>
      <c r="M228">
        <v>4</v>
      </c>
      <c r="N228" s="21">
        <f t="shared" si="14"/>
        <v>-0.22311723071659917</v>
      </c>
      <c r="O228" s="21">
        <f t="shared" si="15"/>
        <v>0.4117221340907683</v>
      </c>
    </row>
    <row r="229" spans="8:15">
      <c r="H229" t="s">
        <v>8219</v>
      </c>
      <c r="I229">
        <v>379</v>
      </c>
      <c r="J229" s="21">
        <f t="shared" si="12"/>
        <v>0.21842317881860865</v>
      </c>
      <c r="K229" s="21">
        <f t="shared" si="13"/>
        <v>0.58645029629338019</v>
      </c>
      <c r="L229" t="s">
        <v>8221</v>
      </c>
      <c r="M229">
        <v>7</v>
      </c>
      <c r="N229" s="21">
        <f t="shared" si="14"/>
        <v>-0.17429438131780103</v>
      </c>
      <c r="O229" s="21">
        <f t="shared" si="15"/>
        <v>0.43081705736078296</v>
      </c>
    </row>
    <row r="230" spans="8:15">
      <c r="H230" t="s">
        <v>8219</v>
      </c>
      <c r="I230">
        <v>119</v>
      </c>
      <c r="J230" s="21">
        <f t="shared" si="12"/>
        <v>-8.9386426187468476E-2</v>
      </c>
      <c r="K230" s="21">
        <f t="shared" si="13"/>
        <v>0.46438740531052336</v>
      </c>
      <c r="L230" t="s">
        <v>8221</v>
      </c>
      <c r="M230">
        <v>2</v>
      </c>
      <c r="N230" s="21">
        <f t="shared" si="14"/>
        <v>-0.25566579698246461</v>
      </c>
      <c r="O230" s="21">
        <f t="shared" si="15"/>
        <v>0.39910445381051241</v>
      </c>
    </row>
    <row r="231" spans="8:15">
      <c r="H231" t="s">
        <v>8219</v>
      </c>
      <c r="I231">
        <v>167</v>
      </c>
      <c r="J231" s="21">
        <f t="shared" si="12"/>
        <v>-3.2560037570961924E-2</v>
      </c>
      <c r="K231" s="21">
        <f t="shared" si="13"/>
        <v>0.48701271915940492</v>
      </c>
      <c r="L231" t="s">
        <v>8221</v>
      </c>
      <c r="M231">
        <v>1</v>
      </c>
      <c r="N231" s="21">
        <f t="shared" si="14"/>
        <v>-0.27194008011539733</v>
      </c>
      <c r="O231" s="21">
        <f t="shared" si="15"/>
        <v>0.39283404631333929</v>
      </c>
    </row>
    <row r="232" spans="8:15">
      <c r="H232" t="s">
        <v>8219</v>
      </c>
      <c r="I232">
        <v>221</v>
      </c>
      <c r="J232" s="21">
        <f t="shared" si="12"/>
        <v>3.1369649622607937E-2</v>
      </c>
      <c r="K232" s="21">
        <f t="shared" si="13"/>
        <v>0.51251262733677794</v>
      </c>
      <c r="L232" t="s">
        <v>8221</v>
      </c>
      <c r="M232">
        <v>9</v>
      </c>
      <c r="N232" s="21">
        <f t="shared" si="14"/>
        <v>-0.14174581505193559</v>
      </c>
      <c r="O232" s="21">
        <f t="shared" si="15"/>
        <v>0.4436403925467165</v>
      </c>
    </row>
    <row r="233" spans="8:15">
      <c r="H233" t="s">
        <v>8219</v>
      </c>
      <c r="I233">
        <v>964</v>
      </c>
      <c r="J233" s="21">
        <f t="shared" si="12"/>
        <v>0.91099479008228224</v>
      </c>
      <c r="K233" s="21">
        <f t="shared" si="13"/>
        <v>0.81885094061873398</v>
      </c>
      <c r="L233" t="s">
        <v>8221</v>
      </c>
      <c r="M233">
        <v>2</v>
      </c>
      <c r="N233" s="21">
        <f t="shared" si="14"/>
        <v>-0.25566579698246461</v>
      </c>
      <c r="O233" s="21">
        <f t="shared" si="15"/>
        <v>0.39910445381051241</v>
      </c>
    </row>
    <row r="234" spans="8:15">
      <c r="H234" t="s">
        <v>8219</v>
      </c>
      <c r="I234">
        <v>286</v>
      </c>
      <c r="J234" s="21">
        <f t="shared" si="12"/>
        <v>0.10832205087412722</v>
      </c>
      <c r="K234" s="21">
        <f t="shared" si="13"/>
        <v>0.54312988426832831</v>
      </c>
      <c r="L234" t="s">
        <v>8221</v>
      </c>
      <c r="M234">
        <v>1</v>
      </c>
      <c r="N234" s="21">
        <f t="shared" si="14"/>
        <v>-0.27194008011539733</v>
      </c>
      <c r="O234" s="21">
        <f t="shared" si="15"/>
        <v>0.39283404631333929</v>
      </c>
    </row>
    <row r="235" spans="8:15">
      <c r="H235" t="s">
        <v>8219</v>
      </c>
      <c r="I235">
        <v>613</v>
      </c>
      <c r="J235" s="21">
        <f t="shared" si="12"/>
        <v>0.49545182332407811</v>
      </c>
      <c r="K235" s="21">
        <f t="shared" si="13"/>
        <v>0.68985938941746261</v>
      </c>
      <c r="L235" t="s">
        <v>8221</v>
      </c>
      <c r="M235">
        <v>7</v>
      </c>
      <c r="N235" s="21">
        <f t="shared" si="14"/>
        <v>-0.17429438131780103</v>
      </c>
      <c r="O235" s="21">
        <f t="shared" si="15"/>
        <v>0.43081705736078296</v>
      </c>
    </row>
    <row r="236" spans="8:15">
      <c r="H236" t="s">
        <v>8219</v>
      </c>
      <c r="I236">
        <v>29</v>
      </c>
      <c r="J236" s="21">
        <f t="shared" si="12"/>
        <v>-0.19593590484341825</v>
      </c>
      <c r="K236" s="21">
        <f t="shared" si="13"/>
        <v>0.42233016695712094</v>
      </c>
      <c r="L236" t="s">
        <v>8221</v>
      </c>
      <c r="M236">
        <v>2</v>
      </c>
      <c r="N236" s="21">
        <f t="shared" si="14"/>
        <v>-0.25566579698246461</v>
      </c>
      <c r="O236" s="21">
        <f t="shared" si="15"/>
        <v>0.39910445381051241</v>
      </c>
    </row>
    <row r="237" spans="8:15">
      <c r="H237" t="s">
        <v>8219</v>
      </c>
      <c r="I237">
        <v>165</v>
      </c>
      <c r="J237" s="21">
        <f t="shared" si="12"/>
        <v>-3.4927803763316369E-2</v>
      </c>
      <c r="K237" s="21">
        <f t="shared" si="13"/>
        <v>0.48606865496897911</v>
      </c>
      <c r="L237" t="s">
        <v>8221</v>
      </c>
      <c r="M237">
        <v>8</v>
      </c>
      <c r="N237" s="21">
        <f t="shared" si="14"/>
        <v>-0.15802009818486831</v>
      </c>
      <c r="O237" s="21">
        <f t="shared" si="15"/>
        <v>0.43722048081346943</v>
      </c>
    </row>
    <row r="238" spans="8:15">
      <c r="H238" t="s">
        <v>8219</v>
      </c>
      <c r="I238">
        <v>97</v>
      </c>
      <c r="J238" s="21">
        <f t="shared" si="12"/>
        <v>-0.1154318543033673</v>
      </c>
      <c r="K238" s="21">
        <f t="shared" si="13"/>
        <v>0.45405141581263653</v>
      </c>
      <c r="L238" t="s">
        <v>8221</v>
      </c>
      <c r="M238">
        <v>2</v>
      </c>
      <c r="N238" s="21">
        <f t="shared" si="14"/>
        <v>-0.25566579698246461</v>
      </c>
      <c r="O238" s="21">
        <f t="shared" si="15"/>
        <v>0.39910445381051241</v>
      </c>
    </row>
    <row r="239" spans="8:15">
      <c r="H239" t="s">
        <v>8219</v>
      </c>
      <c r="I239">
        <v>303</v>
      </c>
      <c r="J239" s="21">
        <f t="shared" si="12"/>
        <v>0.12844806350913995</v>
      </c>
      <c r="K239" s="21">
        <f t="shared" si="13"/>
        <v>0.55110280151695956</v>
      </c>
      <c r="L239" t="s">
        <v>8221</v>
      </c>
      <c r="M239">
        <v>2</v>
      </c>
      <c r="N239" s="21">
        <f t="shared" si="14"/>
        <v>-0.25566579698246461</v>
      </c>
      <c r="O239" s="21">
        <f t="shared" si="15"/>
        <v>0.39910445381051241</v>
      </c>
    </row>
    <row r="240" spans="8:15">
      <c r="H240" t="s">
        <v>8219</v>
      </c>
      <c r="I240">
        <v>267</v>
      </c>
      <c r="J240" s="21">
        <f t="shared" si="12"/>
        <v>8.5828272046760037E-2</v>
      </c>
      <c r="K240" s="21">
        <f t="shared" si="13"/>
        <v>0.53419853422181596</v>
      </c>
      <c r="L240" t="s">
        <v>8221</v>
      </c>
      <c r="M240">
        <v>7</v>
      </c>
      <c r="N240" s="21">
        <f t="shared" si="14"/>
        <v>-0.17429438131780103</v>
      </c>
      <c r="O240" s="21">
        <f t="shared" si="15"/>
        <v>0.43081705736078296</v>
      </c>
    </row>
    <row r="241" spans="8:15">
      <c r="H241" t="s">
        <v>8219</v>
      </c>
      <c r="I241">
        <v>302</v>
      </c>
      <c r="J241" s="21">
        <f t="shared" si="12"/>
        <v>0.12726418041296272</v>
      </c>
      <c r="K241" s="21">
        <f t="shared" si="13"/>
        <v>0.55063434518477294</v>
      </c>
      <c r="L241" t="s">
        <v>8221</v>
      </c>
      <c r="M241">
        <v>2</v>
      </c>
      <c r="N241" s="21">
        <f t="shared" si="14"/>
        <v>-0.25566579698246461</v>
      </c>
      <c r="O241" s="21">
        <f t="shared" si="15"/>
        <v>0.39910445381051241</v>
      </c>
    </row>
    <row r="242" spans="8:15">
      <c r="H242" t="s">
        <v>8219</v>
      </c>
      <c r="I242">
        <v>87</v>
      </c>
      <c r="J242" s="21">
        <f t="shared" si="12"/>
        <v>-0.12727068526513949</v>
      </c>
      <c r="K242" s="21">
        <f t="shared" si="13"/>
        <v>0.44936308068589309</v>
      </c>
      <c r="L242" t="s">
        <v>8221</v>
      </c>
      <c r="M242">
        <v>18</v>
      </c>
      <c r="N242" s="21">
        <f t="shared" si="14"/>
        <v>4.72273314445889E-3</v>
      </c>
      <c r="O242" s="21">
        <f t="shared" si="15"/>
        <v>0.50188409092651587</v>
      </c>
    </row>
    <row r="243" spans="8:15">
      <c r="H243" t="s">
        <v>8219</v>
      </c>
      <c r="I243">
        <v>354</v>
      </c>
      <c r="J243" s="21">
        <f t="shared" si="12"/>
        <v>0.18882610141417816</v>
      </c>
      <c r="K243" s="21">
        <f t="shared" si="13"/>
        <v>0.57488544306841804</v>
      </c>
      <c r="L243" t="s">
        <v>8221</v>
      </c>
      <c r="M243">
        <v>9</v>
      </c>
      <c r="N243" s="21">
        <f t="shared" si="14"/>
        <v>-0.14174581505193559</v>
      </c>
      <c r="O243" s="21">
        <f t="shared" si="15"/>
        <v>0.4436403925467165</v>
      </c>
    </row>
    <row r="244" spans="8:15">
      <c r="H244" t="s">
        <v>8219</v>
      </c>
      <c r="I244">
        <v>86</v>
      </c>
      <c r="J244" s="21">
        <f t="shared" si="12"/>
        <v>-0.12845456836131672</v>
      </c>
      <c r="K244" s="21">
        <f t="shared" si="13"/>
        <v>0.44889462474332431</v>
      </c>
      <c r="L244" t="s">
        <v>8221</v>
      </c>
      <c r="M244">
        <v>4</v>
      </c>
      <c r="N244" s="21">
        <f t="shared" si="14"/>
        <v>-0.22311723071659917</v>
      </c>
      <c r="O244" s="21">
        <f t="shared" si="15"/>
        <v>0.4117221340907683</v>
      </c>
    </row>
    <row r="245" spans="8:15">
      <c r="H245" t="s">
        <v>8219</v>
      </c>
      <c r="I245">
        <v>26</v>
      </c>
      <c r="J245" s="21">
        <f t="shared" si="12"/>
        <v>-0.19948755413194991</v>
      </c>
      <c r="K245" s="21">
        <f t="shared" si="13"/>
        <v>0.4209406890340468</v>
      </c>
      <c r="L245" t="s">
        <v>8221</v>
      </c>
      <c r="M245">
        <v>7</v>
      </c>
      <c r="N245" s="21">
        <f t="shared" si="14"/>
        <v>-0.17429438131780103</v>
      </c>
      <c r="O245" s="21">
        <f t="shared" si="15"/>
        <v>0.43081705736078296</v>
      </c>
    </row>
    <row r="246" spans="8:15">
      <c r="H246" t="s">
        <v>8219</v>
      </c>
      <c r="I246">
        <v>113</v>
      </c>
      <c r="J246" s="21">
        <f t="shared" si="12"/>
        <v>-9.6489724764531784E-2</v>
      </c>
      <c r="K246" s="21">
        <f t="shared" si="13"/>
        <v>0.46156581714939748</v>
      </c>
      <c r="L246" t="s">
        <v>8221</v>
      </c>
      <c r="M246">
        <v>29</v>
      </c>
      <c r="N246" s="21">
        <f t="shared" si="14"/>
        <v>0.1837398476067188</v>
      </c>
      <c r="O246" s="21">
        <f t="shared" si="15"/>
        <v>0.57289122640782708</v>
      </c>
    </row>
    <row r="247" spans="8:15">
      <c r="H247" t="s">
        <v>8219</v>
      </c>
      <c r="I247">
        <v>65</v>
      </c>
      <c r="J247" s="21">
        <f t="shared" si="12"/>
        <v>-0.15331611338103834</v>
      </c>
      <c r="K247" s="21">
        <f t="shared" si="13"/>
        <v>0.43907449712976016</v>
      </c>
      <c r="L247" t="s">
        <v>8221</v>
      </c>
      <c r="M247">
        <v>12</v>
      </c>
      <c r="N247" s="21">
        <f t="shared" si="14"/>
        <v>-9.2922965653137429E-2</v>
      </c>
      <c r="O247" s="21">
        <f t="shared" si="15"/>
        <v>0.46298238036470224</v>
      </c>
    </row>
    <row r="248" spans="8:15">
      <c r="H248" t="s">
        <v>8219</v>
      </c>
      <c r="I248">
        <v>134</v>
      </c>
      <c r="J248" s="21">
        <f t="shared" si="12"/>
        <v>-7.1628179744810172E-2</v>
      </c>
      <c r="K248" s="21">
        <f t="shared" si="13"/>
        <v>0.47144890673788808</v>
      </c>
      <c r="L248" t="s">
        <v>8221</v>
      </c>
      <c r="M248">
        <v>4</v>
      </c>
      <c r="N248" s="21">
        <f t="shared" si="14"/>
        <v>-0.22311723071659917</v>
      </c>
      <c r="O248" s="21">
        <f t="shared" si="15"/>
        <v>0.4117221340907683</v>
      </c>
    </row>
    <row r="249" spans="8:15">
      <c r="H249" t="s">
        <v>8219</v>
      </c>
      <c r="I249">
        <v>119</v>
      </c>
      <c r="J249" s="21">
        <f t="shared" si="12"/>
        <v>-8.9386426187468476E-2</v>
      </c>
      <c r="K249" s="21">
        <f t="shared" si="13"/>
        <v>0.46438740531052336</v>
      </c>
      <c r="L249" t="s">
        <v>8221</v>
      </c>
      <c r="M249">
        <v>28</v>
      </c>
      <c r="N249" s="21">
        <f t="shared" si="14"/>
        <v>0.16746556447378608</v>
      </c>
      <c r="O249" s="21">
        <f t="shared" si="15"/>
        <v>0.56649812977915648</v>
      </c>
    </row>
    <row r="250" spans="8:15">
      <c r="H250" t="s">
        <v>8219</v>
      </c>
      <c r="I250">
        <v>159</v>
      </c>
      <c r="J250" s="21">
        <f t="shared" si="12"/>
        <v>-4.2031102340379684E-2</v>
      </c>
      <c r="K250" s="21">
        <f t="shared" si="13"/>
        <v>0.48323695196780292</v>
      </c>
      <c r="L250" t="s">
        <v>8221</v>
      </c>
      <c r="M250">
        <v>25</v>
      </c>
      <c r="N250" s="21">
        <f t="shared" si="14"/>
        <v>0.11864271507498793</v>
      </c>
      <c r="O250" s="21">
        <f t="shared" si="15"/>
        <v>0.54722078870265556</v>
      </c>
    </row>
    <row r="251" spans="8:15">
      <c r="H251" t="s">
        <v>8219</v>
      </c>
      <c r="I251">
        <v>167</v>
      </c>
      <c r="J251" s="21">
        <f t="shared" si="12"/>
        <v>-3.2560037570961924E-2</v>
      </c>
      <c r="K251" s="21">
        <f t="shared" si="13"/>
        <v>0.48701271915940492</v>
      </c>
      <c r="L251" t="s">
        <v>8221</v>
      </c>
      <c r="M251">
        <v>28</v>
      </c>
      <c r="N251" s="21">
        <f t="shared" si="14"/>
        <v>0.16746556447378608</v>
      </c>
      <c r="O251" s="21">
        <f t="shared" si="15"/>
        <v>0.56649812977915648</v>
      </c>
    </row>
    <row r="252" spans="8:15">
      <c r="H252" t="s">
        <v>8219</v>
      </c>
      <c r="I252">
        <v>43</v>
      </c>
      <c r="J252" s="21">
        <f t="shared" si="12"/>
        <v>-0.17936154149693717</v>
      </c>
      <c r="K252" s="21">
        <f t="shared" si="13"/>
        <v>0.42882691354639985</v>
      </c>
      <c r="L252" t="s">
        <v>8221</v>
      </c>
      <c r="M252">
        <v>310</v>
      </c>
      <c r="N252" s="21">
        <f t="shared" si="14"/>
        <v>4.7568134079608138</v>
      </c>
      <c r="O252" s="21">
        <f t="shared" si="15"/>
        <v>0.99999901663599688</v>
      </c>
    </row>
    <row r="253" spans="8:15">
      <c r="H253" t="s">
        <v>8219</v>
      </c>
      <c r="I253">
        <v>1062</v>
      </c>
      <c r="J253" s="21">
        <f t="shared" si="12"/>
        <v>1.0270153335076497</v>
      </c>
      <c r="K253" s="21">
        <f t="shared" si="13"/>
        <v>0.84779337803761712</v>
      </c>
      <c r="L253" t="s">
        <v>8221</v>
      </c>
      <c r="M253">
        <v>15</v>
      </c>
      <c r="N253" s="21">
        <f t="shared" si="14"/>
        <v>-4.4100116254339267E-2</v>
      </c>
      <c r="O253" s="21">
        <f t="shared" si="15"/>
        <v>0.48241230005939256</v>
      </c>
    </row>
    <row r="254" spans="8:15">
      <c r="H254" t="s">
        <v>8219</v>
      </c>
      <c r="I254">
        <v>9</v>
      </c>
      <c r="J254" s="21">
        <f t="shared" si="12"/>
        <v>-0.21961356676696264</v>
      </c>
      <c r="K254" s="21">
        <f t="shared" si="13"/>
        <v>0.41308606229819478</v>
      </c>
      <c r="L254" t="s">
        <v>8221</v>
      </c>
      <c r="M254">
        <v>215</v>
      </c>
      <c r="N254" s="21">
        <f t="shared" si="14"/>
        <v>3.2107565103322044</v>
      </c>
      <c r="O254" s="21">
        <f t="shared" si="15"/>
        <v>0.99933806971815897</v>
      </c>
    </row>
    <row r="255" spans="8:15">
      <c r="H255" t="s">
        <v>8219</v>
      </c>
      <c r="I255">
        <v>89</v>
      </c>
      <c r="J255" s="21">
        <f t="shared" si="12"/>
        <v>-0.12490291907278506</v>
      </c>
      <c r="K255" s="21">
        <f t="shared" si="13"/>
        <v>0.45030020369266877</v>
      </c>
      <c r="L255" t="s">
        <v>8221</v>
      </c>
      <c r="M255">
        <v>3</v>
      </c>
      <c r="N255" s="21">
        <f t="shared" si="14"/>
        <v>-0.23939151384953189</v>
      </c>
      <c r="O255" s="21">
        <f t="shared" si="15"/>
        <v>0.40540100485253827</v>
      </c>
    </row>
    <row r="256" spans="8:15">
      <c r="H256" t="s">
        <v>8219</v>
      </c>
      <c r="I256">
        <v>174</v>
      </c>
      <c r="J256" s="21">
        <f t="shared" si="12"/>
        <v>-2.427285589772139E-2</v>
      </c>
      <c r="K256" s="21">
        <f t="shared" si="13"/>
        <v>0.49031748230294225</v>
      </c>
      <c r="L256" t="s">
        <v>8221</v>
      </c>
      <c r="M256">
        <v>2</v>
      </c>
      <c r="N256" s="21">
        <f t="shared" si="14"/>
        <v>-0.25566579698246461</v>
      </c>
      <c r="O256" s="21">
        <f t="shared" si="15"/>
        <v>0.39910445381051241</v>
      </c>
    </row>
    <row r="257" spans="8:15">
      <c r="H257" t="s">
        <v>8219</v>
      </c>
      <c r="I257">
        <v>14</v>
      </c>
      <c r="J257" s="21">
        <f t="shared" si="12"/>
        <v>-0.21369415128607655</v>
      </c>
      <c r="K257" s="21">
        <f t="shared" si="13"/>
        <v>0.41539278629720855</v>
      </c>
      <c r="L257" t="s">
        <v>8221</v>
      </c>
      <c r="M257">
        <v>26</v>
      </c>
      <c r="N257" s="21">
        <f t="shared" si="14"/>
        <v>0.13491699820792064</v>
      </c>
      <c r="O257" s="21">
        <f t="shared" si="15"/>
        <v>0.55366125009725131</v>
      </c>
    </row>
    <row r="258" spans="8:15">
      <c r="H258" t="s">
        <v>8219</v>
      </c>
      <c r="I258">
        <v>48</v>
      </c>
      <c r="J258" s="21">
        <f t="shared" ref="J258:J321" si="16">STANDARDIZE(I258,$B$7,$B$12)</f>
        <v>-0.17344212601605108</v>
      </c>
      <c r="K258" s="21">
        <f t="shared" ref="K258:K321" si="17">_xlfn.NORM.S.DIST(J258,TRUE)</f>
        <v>0.43115195752981167</v>
      </c>
      <c r="L258" t="s">
        <v>8221</v>
      </c>
      <c r="M258">
        <v>24</v>
      </c>
      <c r="N258" s="21">
        <f t="shared" ref="N258:N321" si="18">STANDARDIZE(M258,$C$7,$C$12)</f>
        <v>0.10236843194205521</v>
      </c>
      <c r="O258" s="21">
        <f t="shared" ref="O258:O321" si="19">_xlfn.NORM.S.DIST(N258,TRUE)</f>
        <v>0.54076788016527011</v>
      </c>
    </row>
    <row r="259" spans="8:15">
      <c r="H259" t="s">
        <v>8219</v>
      </c>
      <c r="I259">
        <v>133</v>
      </c>
      <c r="J259" s="21">
        <f t="shared" si="16"/>
        <v>-7.2812062840987402E-2</v>
      </c>
      <c r="K259" s="21">
        <f t="shared" si="17"/>
        <v>0.47097783583953684</v>
      </c>
      <c r="L259" t="s">
        <v>8221</v>
      </c>
      <c r="M259">
        <v>96</v>
      </c>
      <c r="N259" s="21">
        <f t="shared" si="18"/>
        <v>1.2741168175132109</v>
      </c>
      <c r="O259" s="21">
        <f t="shared" si="19"/>
        <v>0.89868899043114825</v>
      </c>
    </row>
    <row r="260" spans="8:15">
      <c r="H260" t="s">
        <v>8219</v>
      </c>
      <c r="I260">
        <v>83</v>
      </c>
      <c r="J260" s="21">
        <f t="shared" si="16"/>
        <v>-0.13200621764984838</v>
      </c>
      <c r="K260" s="21">
        <f t="shared" si="17"/>
        <v>0.44748968690811475</v>
      </c>
      <c r="L260" t="s">
        <v>8221</v>
      </c>
      <c r="M260">
        <v>17</v>
      </c>
      <c r="N260" s="21">
        <f t="shared" si="18"/>
        <v>-1.155154998847383E-2</v>
      </c>
      <c r="O260" s="21">
        <f t="shared" si="19"/>
        <v>0.49539170079292921</v>
      </c>
    </row>
    <row r="261" spans="8:15">
      <c r="H261" t="s">
        <v>8219</v>
      </c>
      <c r="I261">
        <v>149</v>
      </c>
      <c r="J261" s="21">
        <f t="shared" si="16"/>
        <v>-5.3869933302151882E-2</v>
      </c>
      <c r="K261" s="21">
        <f t="shared" si="17"/>
        <v>0.47851939580927716</v>
      </c>
      <c r="L261" t="s">
        <v>8221</v>
      </c>
      <c r="M261">
        <v>94</v>
      </c>
      <c r="N261" s="21">
        <f t="shared" si="18"/>
        <v>1.2415682512473454</v>
      </c>
      <c r="O261" s="21">
        <f t="shared" si="19"/>
        <v>0.89280204911204319</v>
      </c>
    </row>
    <row r="262" spans="8:15">
      <c r="H262" t="s">
        <v>8219</v>
      </c>
      <c r="I262">
        <v>49</v>
      </c>
      <c r="J262" s="21">
        <f t="shared" si="16"/>
        <v>-0.17225824291987385</v>
      </c>
      <c r="K262" s="21">
        <f t="shared" si="17"/>
        <v>0.43161725545103624</v>
      </c>
      <c r="L262" t="s">
        <v>8221</v>
      </c>
      <c r="M262">
        <v>129</v>
      </c>
      <c r="N262" s="21">
        <f t="shared" si="18"/>
        <v>1.8111681608999906</v>
      </c>
      <c r="O262" s="21">
        <f t="shared" si="19"/>
        <v>0.96494258744011696</v>
      </c>
    </row>
    <row r="263" spans="8:15">
      <c r="H263" t="s">
        <v>8219</v>
      </c>
      <c r="I263">
        <v>251</v>
      </c>
      <c r="J263" s="21">
        <f t="shared" si="16"/>
        <v>6.6886142507924531E-2</v>
      </c>
      <c r="K263" s="21">
        <f t="shared" si="17"/>
        <v>0.52666382749540119</v>
      </c>
      <c r="L263" t="s">
        <v>8221</v>
      </c>
      <c r="M263">
        <v>1</v>
      </c>
      <c r="N263" s="21">
        <f t="shared" si="18"/>
        <v>-0.27194008011539733</v>
      </c>
      <c r="O263" s="21">
        <f t="shared" si="19"/>
        <v>0.39283404631333929</v>
      </c>
    </row>
    <row r="264" spans="8:15">
      <c r="H264" t="s">
        <v>8219</v>
      </c>
      <c r="I264">
        <v>22</v>
      </c>
      <c r="J264" s="21">
        <f t="shared" si="16"/>
        <v>-0.20422308651665877</v>
      </c>
      <c r="K264" s="21">
        <f t="shared" si="17"/>
        <v>0.41908958554528158</v>
      </c>
      <c r="L264" t="s">
        <v>8221</v>
      </c>
      <c r="M264">
        <v>4</v>
      </c>
      <c r="N264" s="21">
        <f t="shared" si="18"/>
        <v>-0.22311723071659917</v>
      </c>
      <c r="O264" s="21">
        <f t="shared" si="19"/>
        <v>0.4117221340907683</v>
      </c>
    </row>
    <row r="265" spans="8:15">
      <c r="H265" t="s">
        <v>8219</v>
      </c>
      <c r="I265">
        <v>48</v>
      </c>
      <c r="J265" s="21">
        <f t="shared" si="16"/>
        <v>-0.17344212601605108</v>
      </c>
      <c r="K265" s="21">
        <f t="shared" si="17"/>
        <v>0.43115195752981167</v>
      </c>
      <c r="L265" t="s">
        <v>8221</v>
      </c>
      <c r="M265">
        <v>3</v>
      </c>
      <c r="N265" s="21">
        <f t="shared" si="18"/>
        <v>-0.23939151384953189</v>
      </c>
      <c r="O265" s="21">
        <f t="shared" si="19"/>
        <v>0.40540100485253827</v>
      </c>
    </row>
    <row r="266" spans="8:15">
      <c r="H266" t="s">
        <v>8219</v>
      </c>
      <c r="I266">
        <v>383</v>
      </c>
      <c r="J266" s="21">
        <f t="shared" si="16"/>
        <v>0.22315871120331751</v>
      </c>
      <c r="K266" s="21">
        <f t="shared" si="17"/>
        <v>0.58829400734000836</v>
      </c>
      <c r="L266" t="s">
        <v>8221</v>
      </c>
      <c r="M266">
        <v>135</v>
      </c>
      <c r="N266" s="21">
        <f t="shared" si="18"/>
        <v>1.908813859697587</v>
      </c>
      <c r="O266" s="21">
        <f t="shared" si="19"/>
        <v>0.97185694585164228</v>
      </c>
    </row>
    <row r="267" spans="8:15">
      <c r="H267" t="s">
        <v>8219</v>
      </c>
      <c r="I267">
        <v>237</v>
      </c>
      <c r="J267" s="21">
        <f t="shared" si="16"/>
        <v>5.031177916144345E-2</v>
      </c>
      <c r="K267" s="21">
        <f t="shared" si="17"/>
        <v>0.52006303137750276</v>
      </c>
      <c r="L267" t="s">
        <v>8221</v>
      </c>
      <c r="M267">
        <v>10</v>
      </c>
      <c r="N267" s="21">
        <f t="shared" si="18"/>
        <v>-0.12547153191900287</v>
      </c>
      <c r="O267" s="21">
        <f t="shared" si="19"/>
        <v>0.45007513057327431</v>
      </c>
    </row>
    <row r="268" spans="8:15">
      <c r="H268" t="s">
        <v>8219</v>
      </c>
      <c r="I268">
        <v>13</v>
      </c>
      <c r="J268" s="21">
        <f t="shared" si="16"/>
        <v>-0.21487803438225375</v>
      </c>
      <c r="K268" s="21">
        <f t="shared" si="17"/>
        <v>0.41493120545075307</v>
      </c>
      <c r="L268" t="s">
        <v>8221</v>
      </c>
      <c r="M268">
        <v>0</v>
      </c>
      <c r="N268" s="21">
        <f t="shared" si="18"/>
        <v>-0.28821436324833005</v>
      </c>
      <c r="O268" s="21">
        <f t="shared" si="19"/>
        <v>0.386591327392803</v>
      </c>
    </row>
    <row r="269" spans="8:15">
      <c r="H269" t="s">
        <v>8219</v>
      </c>
      <c r="I269">
        <v>562</v>
      </c>
      <c r="J269" s="21">
        <f t="shared" si="16"/>
        <v>0.4350737854190399</v>
      </c>
      <c r="K269" s="21">
        <f t="shared" si="17"/>
        <v>0.66824556463983076</v>
      </c>
      <c r="L269" t="s">
        <v>8221</v>
      </c>
      <c r="M269">
        <v>6</v>
      </c>
      <c r="N269" s="21">
        <f t="shared" si="18"/>
        <v>-0.19056866445073375</v>
      </c>
      <c r="O269" s="21">
        <f t="shared" si="19"/>
        <v>0.42443177118606484</v>
      </c>
    </row>
    <row r="270" spans="8:15">
      <c r="H270" t="s">
        <v>8219</v>
      </c>
      <c r="I270">
        <v>71</v>
      </c>
      <c r="J270" s="21">
        <f t="shared" si="16"/>
        <v>-0.14621281480397502</v>
      </c>
      <c r="K270" s="21">
        <f t="shared" si="17"/>
        <v>0.44187669476401492</v>
      </c>
      <c r="L270" t="s">
        <v>8221</v>
      </c>
      <c r="M270">
        <v>36</v>
      </c>
      <c r="N270" s="21">
        <f t="shared" si="18"/>
        <v>0.29765982953724784</v>
      </c>
      <c r="O270" s="21">
        <f t="shared" si="19"/>
        <v>0.61701859713537444</v>
      </c>
    </row>
    <row r="271" spans="8:15">
      <c r="H271" t="s">
        <v>8219</v>
      </c>
      <c r="I271">
        <v>1510</v>
      </c>
      <c r="J271" s="21">
        <f t="shared" si="16"/>
        <v>1.5573949605950441</v>
      </c>
      <c r="K271" s="21">
        <f t="shared" si="17"/>
        <v>0.94031162905946275</v>
      </c>
      <c r="L271" t="s">
        <v>8221</v>
      </c>
      <c r="M271">
        <v>336</v>
      </c>
      <c r="N271" s="21">
        <f t="shared" si="18"/>
        <v>5.1799447694170642</v>
      </c>
      <c r="O271" s="21">
        <f t="shared" si="19"/>
        <v>0.99999988902419723</v>
      </c>
    </row>
    <row r="272" spans="8:15">
      <c r="H272" t="s">
        <v>8219</v>
      </c>
      <c r="I272">
        <v>14</v>
      </c>
      <c r="J272" s="21">
        <f t="shared" si="16"/>
        <v>-0.21369415128607655</v>
      </c>
      <c r="K272" s="21">
        <f t="shared" si="17"/>
        <v>0.41539278629720855</v>
      </c>
      <c r="L272" t="s">
        <v>8221</v>
      </c>
      <c r="M272">
        <v>34</v>
      </c>
      <c r="N272" s="21">
        <f t="shared" si="18"/>
        <v>0.2651112632713824</v>
      </c>
      <c r="O272" s="21">
        <f t="shared" si="19"/>
        <v>0.60453812456847389</v>
      </c>
    </row>
    <row r="273" spans="8:15">
      <c r="H273" t="s">
        <v>8219</v>
      </c>
      <c r="I273">
        <v>193</v>
      </c>
      <c r="J273" s="21">
        <f t="shared" si="16"/>
        <v>-1.7790770703542149E-3</v>
      </c>
      <c r="K273" s="21">
        <f t="shared" si="17"/>
        <v>0.49929025131094906</v>
      </c>
      <c r="L273" t="s">
        <v>8221</v>
      </c>
      <c r="M273">
        <v>10</v>
      </c>
      <c r="N273" s="21">
        <f t="shared" si="18"/>
        <v>-0.12547153191900287</v>
      </c>
      <c r="O273" s="21">
        <f t="shared" si="19"/>
        <v>0.45007513057327431</v>
      </c>
    </row>
    <row r="274" spans="8:15">
      <c r="H274" t="s">
        <v>8219</v>
      </c>
      <c r="I274">
        <v>206</v>
      </c>
      <c r="J274" s="21">
        <f t="shared" si="16"/>
        <v>1.3611403179949641E-2</v>
      </c>
      <c r="K274" s="21">
        <f t="shared" si="17"/>
        <v>0.50542999655404275</v>
      </c>
      <c r="L274" t="s">
        <v>8221</v>
      </c>
      <c r="M274">
        <v>201</v>
      </c>
      <c r="N274" s="21">
        <f t="shared" si="18"/>
        <v>2.9829165464711465</v>
      </c>
      <c r="O274" s="21">
        <f t="shared" si="19"/>
        <v>0.99857242083093467</v>
      </c>
    </row>
    <row r="275" spans="8:15">
      <c r="H275" t="s">
        <v>8219</v>
      </c>
      <c r="I275">
        <v>351</v>
      </c>
      <c r="J275" s="21">
        <f t="shared" si="16"/>
        <v>0.1852744521256465</v>
      </c>
      <c r="K275" s="21">
        <f t="shared" si="17"/>
        <v>0.57349311231974853</v>
      </c>
      <c r="L275" t="s">
        <v>8221</v>
      </c>
      <c r="M275">
        <v>296</v>
      </c>
      <c r="N275" s="21">
        <f t="shared" si="18"/>
        <v>4.5289734440997549</v>
      </c>
      <c r="O275" s="21">
        <f t="shared" si="19"/>
        <v>0.99999703645265048</v>
      </c>
    </row>
    <row r="276" spans="8:15">
      <c r="H276" t="s">
        <v>8219</v>
      </c>
      <c r="I276">
        <v>50</v>
      </c>
      <c r="J276" s="21">
        <f t="shared" si="16"/>
        <v>-0.17107435982369662</v>
      </c>
      <c r="K276" s="21">
        <f t="shared" si="17"/>
        <v>0.43208264827181631</v>
      </c>
      <c r="L276" t="s">
        <v>8221</v>
      </c>
      <c r="M276">
        <v>7</v>
      </c>
      <c r="N276" s="21">
        <f t="shared" si="18"/>
        <v>-0.17429438131780103</v>
      </c>
      <c r="O276" s="21">
        <f t="shared" si="19"/>
        <v>0.43081705736078296</v>
      </c>
    </row>
    <row r="277" spans="8:15">
      <c r="H277" t="s">
        <v>8219</v>
      </c>
      <c r="I277">
        <v>184</v>
      </c>
      <c r="J277" s="21">
        <f t="shared" si="16"/>
        <v>-1.2434024935949192E-2</v>
      </c>
      <c r="K277" s="21">
        <f t="shared" si="17"/>
        <v>0.49503966955310852</v>
      </c>
      <c r="L277" t="s">
        <v>8221</v>
      </c>
      <c r="M277">
        <v>7</v>
      </c>
      <c r="N277" s="21">
        <f t="shared" si="18"/>
        <v>-0.17429438131780103</v>
      </c>
      <c r="O277" s="21">
        <f t="shared" si="19"/>
        <v>0.43081705736078296</v>
      </c>
    </row>
    <row r="278" spans="8:15">
      <c r="H278" t="s">
        <v>8219</v>
      </c>
      <c r="I278">
        <v>196</v>
      </c>
      <c r="J278" s="21">
        <f t="shared" si="16"/>
        <v>1.7725722181774442E-3</v>
      </c>
      <c r="K278" s="21">
        <f t="shared" si="17"/>
        <v>0.50070715363258167</v>
      </c>
      <c r="L278" t="s">
        <v>8221</v>
      </c>
      <c r="M278">
        <v>1</v>
      </c>
      <c r="N278" s="21">
        <f t="shared" si="18"/>
        <v>-0.27194008011539733</v>
      </c>
      <c r="O278" s="21">
        <f t="shared" si="19"/>
        <v>0.39283404631333929</v>
      </c>
    </row>
    <row r="279" spans="8:15">
      <c r="H279" t="s">
        <v>8219</v>
      </c>
      <c r="I279">
        <v>229</v>
      </c>
      <c r="J279" s="21">
        <f t="shared" si="16"/>
        <v>4.0840714392025697E-2</v>
      </c>
      <c r="K279" s="21">
        <f t="shared" si="17"/>
        <v>0.51628855948527885</v>
      </c>
      <c r="L279" t="s">
        <v>8221</v>
      </c>
      <c r="M279">
        <v>114</v>
      </c>
      <c r="N279" s="21">
        <f t="shared" si="18"/>
        <v>1.5670539139059998</v>
      </c>
      <c r="O279" s="21">
        <f t="shared" si="19"/>
        <v>0.94144895490793212</v>
      </c>
    </row>
    <row r="280" spans="8:15">
      <c r="H280" t="s">
        <v>8219</v>
      </c>
      <c r="I280">
        <v>67</v>
      </c>
      <c r="J280" s="21">
        <f t="shared" si="16"/>
        <v>-0.15094834718868388</v>
      </c>
      <c r="K280" s="21">
        <f t="shared" si="17"/>
        <v>0.44000823092859576</v>
      </c>
      <c r="L280" t="s">
        <v>8221</v>
      </c>
      <c r="M280">
        <v>29</v>
      </c>
      <c r="N280" s="21">
        <f t="shared" si="18"/>
        <v>0.1837398476067188</v>
      </c>
      <c r="O280" s="21">
        <f t="shared" si="19"/>
        <v>0.57289122640782708</v>
      </c>
    </row>
    <row r="281" spans="8:15">
      <c r="H281" t="s">
        <v>8219</v>
      </c>
      <c r="I281">
        <v>95</v>
      </c>
      <c r="J281" s="21">
        <f t="shared" si="16"/>
        <v>-0.11779962049572175</v>
      </c>
      <c r="K281" s="21">
        <f t="shared" si="17"/>
        <v>0.45311321512759184</v>
      </c>
      <c r="L281" t="s">
        <v>8221</v>
      </c>
      <c r="M281">
        <v>890</v>
      </c>
      <c r="N281" s="21">
        <f t="shared" si="18"/>
        <v>14.195897625061789</v>
      </c>
      <c r="O281" s="21">
        <f t="shared" si="19"/>
        <v>1</v>
      </c>
    </row>
    <row r="282" spans="8:15">
      <c r="H282" t="s">
        <v>8219</v>
      </c>
      <c r="I282">
        <v>62</v>
      </c>
      <c r="J282" s="21">
        <f t="shared" si="16"/>
        <v>-0.15686776266957</v>
      </c>
      <c r="K282" s="21">
        <f t="shared" si="17"/>
        <v>0.43767453346415719</v>
      </c>
      <c r="L282" t="s">
        <v>8221</v>
      </c>
      <c r="M282">
        <v>31</v>
      </c>
      <c r="N282" s="21">
        <f t="shared" si="18"/>
        <v>0.21628841387258424</v>
      </c>
      <c r="O282" s="21">
        <f t="shared" si="19"/>
        <v>0.58561853013735821</v>
      </c>
    </row>
    <row r="283" spans="8:15">
      <c r="H283" t="s">
        <v>8219</v>
      </c>
      <c r="I283">
        <v>73</v>
      </c>
      <c r="J283" s="21">
        <f t="shared" si="16"/>
        <v>-0.14384504861162059</v>
      </c>
      <c r="K283" s="21">
        <f t="shared" si="17"/>
        <v>0.44281141455668371</v>
      </c>
      <c r="L283" t="s">
        <v>8221</v>
      </c>
      <c r="M283">
        <v>21</v>
      </c>
      <c r="N283" s="21">
        <f t="shared" si="18"/>
        <v>5.3545582543257052E-2</v>
      </c>
      <c r="O283" s="21">
        <f t="shared" si="19"/>
        <v>0.52135139345003001</v>
      </c>
    </row>
    <row r="284" spans="8:15">
      <c r="H284" t="s">
        <v>8219</v>
      </c>
      <c r="I284">
        <v>43</v>
      </c>
      <c r="J284" s="21">
        <f t="shared" si="16"/>
        <v>-0.17936154149693717</v>
      </c>
      <c r="K284" s="21">
        <f t="shared" si="17"/>
        <v>0.42882691354639985</v>
      </c>
      <c r="L284" t="s">
        <v>8221</v>
      </c>
      <c r="M284">
        <v>37</v>
      </c>
      <c r="N284" s="21">
        <f t="shared" si="18"/>
        <v>0.31393411267018057</v>
      </c>
      <c r="O284" s="21">
        <f t="shared" si="19"/>
        <v>0.62321445950480325</v>
      </c>
    </row>
    <row r="285" spans="8:15">
      <c r="H285" t="s">
        <v>8219</v>
      </c>
      <c r="I285">
        <v>70</v>
      </c>
      <c r="J285" s="21">
        <f t="shared" si="16"/>
        <v>-0.14739669790015222</v>
      </c>
      <c r="K285" s="21">
        <f t="shared" si="17"/>
        <v>0.44140945587541125</v>
      </c>
      <c r="L285" t="s">
        <v>8221</v>
      </c>
      <c r="M285">
        <v>7</v>
      </c>
      <c r="N285" s="21">
        <f t="shared" si="18"/>
        <v>-0.17429438131780103</v>
      </c>
      <c r="O285" s="21">
        <f t="shared" si="19"/>
        <v>0.43081705736078296</v>
      </c>
    </row>
    <row r="286" spans="8:15">
      <c r="H286" t="s">
        <v>8219</v>
      </c>
      <c r="I286">
        <v>271</v>
      </c>
      <c r="J286" s="21">
        <f t="shared" si="16"/>
        <v>9.0563804431468914E-2</v>
      </c>
      <c r="K286" s="21">
        <f t="shared" si="17"/>
        <v>0.53608040320963668</v>
      </c>
      <c r="L286" t="s">
        <v>8221</v>
      </c>
      <c r="M286">
        <v>4</v>
      </c>
      <c r="N286" s="21">
        <f t="shared" si="18"/>
        <v>-0.22311723071659917</v>
      </c>
      <c r="O286" s="21">
        <f t="shared" si="19"/>
        <v>0.4117221340907683</v>
      </c>
    </row>
    <row r="287" spans="8:15">
      <c r="H287" t="s">
        <v>8219</v>
      </c>
      <c r="I287">
        <v>55</v>
      </c>
      <c r="J287" s="21">
        <f t="shared" si="16"/>
        <v>-0.16515494434281053</v>
      </c>
      <c r="K287" s="21">
        <f t="shared" si="17"/>
        <v>0.43441101369818969</v>
      </c>
      <c r="L287" t="s">
        <v>8221</v>
      </c>
      <c r="M287">
        <v>5</v>
      </c>
      <c r="N287" s="21">
        <f t="shared" si="18"/>
        <v>-0.20684294758366648</v>
      </c>
      <c r="O287" s="21">
        <f t="shared" si="19"/>
        <v>0.41806625702373457</v>
      </c>
    </row>
    <row r="288" spans="8:15">
      <c r="H288" t="s">
        <v>8219</v>
      </c>
      <c r="I288">
        <v>35</v>
      </c>
      <c r="J288" s="21">
        <f t="shared" si="16"/>
        <v>-0.18883260626635492</v>
      </c>
      <c r="K288" s="21">
        <f t="shared" si="17"/>
        <v>0.42511200772646551</v>
      </c>
      <c r="L288" t="s">
        <v>8221</v>
      </c>
      <c r="M288">
        <v>0</v>
      </c>
      <c r="N288" s="21">
        <f t="shared" si="18"/>
        <v>-0.28821436324833005</v>
      </c>
      <c r="O288" s="21">
        <f t="shared" si="19"/>
        <v>0.386591327392803</v>
      </c>
    </row>
    <row r="289" spans="8:15">
      <c r="H289" t="s">
        <v>8219</v>
      </c>
      <c r="I289">
        <v>22</v>
      </c>
      <c r="J289" s="21">
        <f t="shared" si="16"/>
        <v>-0.20422308651665877</v>
      </c>
      <c r="K289" s="21">
        <f t="shared" si="17"/>
        <v>0.41908958554528158</v>
      </c>
      <c r="L289" t="s">
        <v>8221</v>
      </c>
      <c r="M289">
        <v>456</v>
      </c>
      <c r="N289" s="21">
        <f t="shared" si="18"/>
        <v>7.1328587453689902</v>
      </c>
      <c r="O289" s="21">
        <f t="shared" si="19"/>
        <v>0.9999999999995085</v>
      </c>
    </row>
    <row r="290" spans="8:15">
      <c r="H290" t="s">
        <v>8219</v>
      </c>
      <c r="I290">
        <v>38</v>
      </c>
      <c r="J290" s="21">
        <f t="shared" si="16"/>
        <v>-0.18528095697782326</v>
      </c>
      <c r="K290" s="21">
        <f t="shared" si="17"/>
        <v>0.42650433678101174</v>
      </c>
      <c r="L290" t="s">
        <v>8221</v>
      </c>
      <c r="M290">
        <v>369</v>
      </c>
      <c r="N290" s="21">
        <f t="shared" si="18"/>
        <v>5.7169961128038436</v>
      </c>
      <c r="O290" s="21">
        <f t="shared" si="19"/>
        <v>0.99999999457882016</v>
      </c>
    </row>
    <row r="291" spans="8:15">
      <c r="H291" t="s">
        <v>8219</v>
      </c>
      <c r="I291">
        <v>15</v>
      </c>
      <c r="J291" s="21">
        <f t="shared" si="16"/>
        <v>-0.21251026818989932</v>
      </c>
      <c r="K291" s="21">
        <f t="shared" si="17"/>
        <v>0.41585448393325064</v>
      </c>
      <c r="L291" t="s">
        <v>8221</v>
      </c>
      <c r="M291">
        <v>2</v>
      </c>
      <c r="N291" s="21">
        <f t="shared" si="18"/>
        <v>-0.25566579698246461</v>
      </c>
      <c r="O291" s="21">
        <f t="shared" si="19"/>
        <v>0.39910445381051241</v>
      </c>
    </row>
    <row r="292" spans="8:15">
      <c r="H292" t="s">
        <v>8219</v>
      </c>
      <c r="I292">
        <v>7</v>
      </c>
      <c r="J292" s="21">
        <f t="shared" si="16"/>
        <v>-0.22198133295931707</v>
      </c>
      <c r="K292" s="21">
        <f t="shared" si="17"/>
        <v>0.41216420748434612</v>
      </c>
      <c r="L292" t="s">
        <v>8221</v>
      </c>
      <c r="M292">
        <v>0</v>
      </c>
      <c r="N292" s="21">
        <f t="shared" si="18"/>
        <v>-0.28821436324833005</v>
      </c>
      <c r="O292" s="21">
        <f t="shared" si="19"/>
        <v>0.386591327392803</v>
      </c>
    </row>
    <row r="293" spans="8:15">
      <c r="H293" t="s">
        <v>8219</v>
      </c>
      <c r="I293">
        <v>241</v>
      </c>
      <c r="J293" s="21">
        <f t="shared" si="16"/>
        <v>5.5047311546152333E-2</v>
      </c>
      <c r="K293" s="21">
        <f t="shared" si="17"/>
        <v>0.52194961412818985</v>
      </c>
      <c r="L293" t="s">
        <v>8221</v>
      </c>
      <c r="M293">
        <v>338</v>
      </c>
      <c r="N293" s="21">
        <f t="shared" si="18"/>
        <v>5.2124933356829297</v>
      </c>
      <c r="O293" s="21">
        <f t="shared" si="19"/>
        <v>0.9999999068403681</v>
      </c>
    </row>
    <row r="294" spans="8:15">
      <c r="H294" t="s">
        <v>8219</v>
      </c>
      <c r="I294">
        <v>55</v>
      </c>
      <c r="J294" s="21">
        <f t="shared" si="16"/>
        <v>-0.16515494434281053</v>
      </c>
      <c r="K294" s="21">
        <f t="shared" si="17"/>
        <v>0.43441101369818969</v>
      </c>
      <c r="L294" t="s">
        <v>8221</v>
      </c>
      <c r="M294">
        <v>4</v>
      </c>
      <c r="N294" s="21">
        <f t="shared" si="18"/>
        <v>-0.22311723071659917</v>
      </c>
      <c r="O294" s="21">
        <f t="shared" si="19"/>
        <v>0.4117221340907683</v>
      </c>
    </row>
    <row r="295" spans="8:15">
      <c r="H295" t="s">
        <v>8219</v>
      </c>
      <c r="I295">
        <v>171</v>
      </c>
      <c r="J295" s="21">
        <f t="shared" si="16"/>
        <v>-2.7824505186253047E-2</v>
      </c>
      <c r="K295" s="21">
        <f t="shared" si="17"/>
        <v>0.48890106060729055</v>
      </c>
      <c r="L295" t="s">
        <v>8221</v>
      </c>
      <c r="M295">
        <v>1</v>
      </c>
      <c r="N295" s="21">
        <f t="shared" si="18"/>
        <v>-0.27194008011539733</v>
      </c>
      <c r="O295" s="21">
        <f t="shared" si="19"/>
        <v>0.39283404631333929</v>
      </c>
    </row>
    <row r="296" spans="8:15">
      <c r="H296" t="s">
        <v>8219</v>
      </c>
      <c r="I296">
        <v>208</v>
      </c>
      <c r="J296" s="21">
        <f t="shared" si="16"/>
        <v>1.5979169372304081E-2</v>
      </c>
      <c r="K296" s="21">
        <f t="shared" si="17"/>
        <v>0.5063744949964244</v>
      </c>
      <c r="L296" t="s">
        <v>8221</v>
      </c>
      <c r="M296">
        <v>28</v>
      </c>
      <c r="N296" s="21">
        <f t="shared" si="18"/>
        <v>0.16746556447378608</v>
      </c>
      <c r="O296" s="21">
        <f t="shared" si="19"/>
        <v>0.56649812977915648</v>
      </c>
    </row>
    <row r="297" spans="8:15">
      <c r="H297" t="s">
        <v>8219</v>
      </c>
      <c r="I297">
        <v>21</v>
      </c>
      <c r="J297" s="21">
        <f t="shared" si="16"/>
        <v>-0.205406969612836</v>
      </c>
      <c r="K297" s="21">
        <f t="shared" si="17"/>
        <v>0.41862708770502882</v>
      </c>
      <c r="L297" t="s">
        <v>8221</v>
      </c>
      <c r="M297">
        <v>12</v>
      </c>
      <c r="N297" s="21">
        <f t="shared" si="18"/>
        <v>-9.2922965653137429E-2</v>
      </c>
      <c r="O297" s="21">
        <f t="shared" si="19"/>
        <v>0.46298238036470224</v>
      </c>
    </row>
    <row r="298" spans="8:15">
      <c r="H298" t="s">
        <v>8219</v>
      </c>
      <c r="I298">
        <v>25</v>
      </c>
      <c r="J298" s="21">
        <f t="shared" si="16"/>
        <v>-0.20067143722812711</v>
      </c>
      <c r="K298" s="21">
        <f t="shared" si="17"/>
        <v>0.42047774758660955</v>
      </c>
      <c r="L298" t="s">
        <v>8221</v>
      </c>
      <c r="M298">
        <v>16</v>
      </c>
      <c r="N298" s="21">
        <f t="shared" si="18"/>
        <v>-2.7825833121406549E-2</v>
      </c>
      <c r="O298" s="21">
        <f t="shared" si="19"/>
        <v>0.48890053104285686</v>
      </c>
    </row>
    <row r="299" spans="8:15">
      <c r="H299" t="s">
        <v>8219</v>
      </c>
      <c r="I299">
        <v>52</v>
      </c>
      <c r="J299" s="21">
        <f t="shared" si="16"/>
        <v>-0.16870659363134219</v>
      </c>
      <c r="K299" s="21">
        <f t="shared" si="17"/>
        <v>0.43301371607940187</v>
      </c>
      <c r="L299" t="s">
        <v>8221</v>
      </c>
      <c r="M299">
        <v>4</v>
      </c>
      <c r="N299" s="21">
        <f t="shared" si="18"/>
        <v>-0.22311723071659917</v>
      </c>
      <c r="O299" s="21">
        <f t="shared" si="19"/>
        <v>0.4117221340907683</v>
      </c>
    </row>
    <row r="300" spans="8:15">
      <c r="H300" t="s">
        <v>8219</v>
      </c>
      <c r="I300">
        <v>104</v>
      </c>
      <c r="J300" s="21">
        <f t="shared" si="16"/>
        <v>-0.10714467263012677</v>
      </c>
      <c r="K300" s="21">
        <f t="shared" si="17"/>
        <v>0.45733710374479575</v>
      </c>
      <c r="L300" t="s">
        <v>8221</v>
      </c>
      <c r="M300">
        <v>4</v>
      </c>
      <c r="N300" s="21">
        <f t="shared" si="18"/>
        <v>-0.22311723071659917</v>
      </c>
      <c r="O300" s="21">
        <f t="shared" si="19"/>
        <v>0.4117221340907683</v>
      </c>
    </row>
    <row r="301" spans="8:15">
      <c r="H301" t="s">
        <v>8219</v>
      </c>
      <c r="I301">
        <v>73</v>
      </c>
      <c r="J301" s="21">
        <f t="shared" si="16"/>
        <v>-0.14384504861162059</v>
      </c>
      <c r="K301" s="21">
        <f t="shared" si="17"/>
        <v>0.44281141455668371</v>
      </c>
      <c r="L301" t="s">
        <v>8221</v>
      </c>
      <c r="M301">
        <v>10</v>
      </c>
      <c r="N301" s="21">
        <f t="shared" si="18"/>
        <v>-0.12547153191900287</v>
      </c>
      <c r="O301" s="21">
        <f t="shared" si="19"/>
        <v>0.45007513057327431</v>
      </c>
    </row>
    <row r="302" spans="8:15">
      <c r="H302" t="s">
        <v>8219</v>
      </c>
      <c r="I302">
        <v>34</v>
      </c>
      <c r="J302" s="21">
        <f t="shared" si="16"/>
        <v>-0.19001648936253215</v>
      </c>
      <c r="K302" s="21">
        <f t="shared" si="17"/>
        <v>0.42464810464462421</v>
      </c>
      <c r="L302" t="s">
        <v>8221</v>
      </c>
      <c r="M302">
        <v>0</v>
      </c>
      <c r="N302" s="21">
        <f t="shared" si="18"/>
        <v>-0.28821436324833005</v>
      </c>
      <c r="O302" s="21">
        <f t="shared" si="19"/>
        <v>0.386591327392803</v>
      </c>
    </row>
    <row r="303" spans="8:15">
      <c r="H303" t="s">
        <v>8219</v>
      </c>
      <c r="I303">
        <v>56</v>
      </c>
      <c r="J303" s="21">
        <f t="shared" si="16"/>
        <v>-0.1639710612466333</v>
      </c>
      <c r="K303" s="21">
        <f t="shared" si="17"/>
        <v>0.43487696260834974</v>
      </c>
      <c r="L303" t="s">
        <v>8221</v>
      </c>
      <c r="M303">
        <v>6</v>
      </c>
      <c r="N303" s="21">
        <f t="shared" si="18"/>
        <v>-0.19056866445073375</v>
      </c>
      <c r="O303" s="21">
        <f t="shared" si="19"/>
        <v>0.42443177118606484</v>
      </c>
    </row>
    <row r="304" spans="8:15">
      <c r="H304" t="s">
        <v>8219</v>
      </c>
      <c r="I304">
        <v>31</v>
      </c>
      <c r="J304" s="21">
        <f t="shared" si="16"/>
        <v>-0.19356813865106381</v>
      </c>
      <c r="K304" s="21">
        <f t="shared" si="17"/>
        <v>0.4232570239842357</v>
      </c>
      <c r="L304" t="s">
        <v>8221</v>
      </c>
      <c r="M304">
        <v>0</v>
      </c>
      <c r="N304" s="21">
        <f t="shared" si="18"/>
        <v>-0.28821436324833005</v>
      </c>
      <c r="O304" s="21">
        <f t="shared" si="19"/>
        <v>0.386591327392803</v>
      </c>
    </row>
    <row r="305" spans="8:15">
      <c r="H305" t="s">
        <v>8219</v>
      </c>
      <c r="I305">
        <v>84</v>
      </c>
      <c r="J305" s="21">
        <f t="shared" si="16"/>
        <v>-0.13082233455367115</v>
      </c>
      <c r="K305" s="21">
        <f t="shared" si="17"/>
        <v>0.44795792720903976</v>
      </c>
      <c r="L305" t="s">
        <v>8221</v>
      </c>
      <c r="M305">
        <v>1</v>
      </c>
      <c r="N305" s="21">
        <f t="shared" si="18"/>
        <v>-0.27194008011539733</v>
      </c>
      <c r="O305" s="21">
        <f t="shared" si="19"/>
        <v>0.39283404631333929</v>
      </c>
    </row>
    <row r="306" spans="8:15">
      <c r="H306" t="s">
        <v>8219</v>
      </c>
      <c r="I306">
        <v>130</v>
      </c>
      <c r="J306" s="21">
        <f t="shared" si="16"/>
        <v>-7.6363712129519049E-2</v>
      </c>
      <c r="K306" s="21">
        <f t="shared" si="17"/>
        <v>0.46956486940090714</v>
      </c>
      <c r="L306" t="s">
        <v>8221</v>
      </c>
      <c r="M306">
        <v>0</v>
      </c>
      <c r="N306" s="21">
        <f t="shared" si="18"/>
        <v>-0.28821436324833005</v>
      </c>
      <c r="O306" s="21">
        <f t="shared" si="19"/>
        <v>0.386591327392803</v>
      </c>
    </row>
    <row r="307" spans="8:15">
      <c r="H307" t="s">
        <v>8219</v>
      </c>
      <c r="I307">
        <v>12</v>
      </c>
      <c r="J307" s="21">
        <f t="shared" si="16"/>
        <v>-0.21606191747843098</v>
      </c>
      <c r="K307" s="21">
        <f t="shared" si="17"/>
        <v>0.4144697420111193</v>
      </c>
      <c r="L307" t="s">
        <v>8221</v>
      </c>
      <c r="M307">
        <v>44</v>
      </c>
      <c r="N307" s="21">
        <f t="shared" si="18"/>
        <v>0.42785409460070961</v>
      </c>
      <c r="O307" s="21">
        <f t="shared" si="19"/>
        <v>0.66562132481764991</v>
      </c>
    </row>
    <row r="308" spans="8:15">
      <c r="H308" t="s">
        <v>8219</v>
      </c>
      <c r="I308">
        <v>23</v>
      </c>
      <c r="J308" s="21">
        <f t="shared" si="16"/>
        <v>-0.20303920342048157</v>
      </c>
      <c r="K308" s="21">
        <f t="shared" si="17"/>
        <v>0.41955219522003828</v>
      </c>
      <c r="L308" t="s">
        <v>8221</v>
      </c>
      <c r="M308">
        <v>0</v>
      </c>
      <c r="N308" s="21">
        <f t="shared" si="18"/>
        <v>-0.28821436324833005</v>
      </c>
      <c r="O308" s="21">
        <f t="shared" si="19"/>
        <v>0.386591327392803</v>
      </c>
    </row>
    <row r="309" spans="8:15">
      <c r="H309" t="s">
        <v>8219</v>
      </c>
      <c r="I309">
        <v>158</v>
      </c>
      <c r="J309" s="21">
        <f t="shared" si="16"/>
        <v>-4.3214985436556906E-2</v>
      </c>
      <c r="K309" s="21">
        <f t="shared" si="17"/>
        <v>0.48276507979866867</v>
      </c>
      <c r="L309" t="s">
        <v>8221</v>
      </c>
      <c r="M309">
        <v>3</v>
      </c>
      <c r="N309" s="21">
        <f t="shared" si="18"/>
        <v>-0.23939151384953189</v>
      </c>
      <c r="O309" s="21">
        <f t="shared" si="19"/>
        <v>0.40540100485253827</v>
      </c>
    </row>
    <row r="310" spans="8:15">
      <c r="H310" t="s">
        <v>8219</v>
      </c>
      <c r="I310">
        <v>30</v>
      </c>
      <c r="J310" s="21">
        <f t="shared" si="16"/>
        <v>-0.19475202174724102</v>
      </c>
      <c r="K310" s="21">
        <f t="shared" si="17"/>
        <v>0.42279354204580544</v>
      </c>
      <c r="L310" t="s">
        <v>8221</v>
      </c>
      <c r="M310">
        <v>0</v>
      </c>
      <c r="N310" s="21">
        <f t="shared" si="18"/>
        <v>-0.28821436324833005</v>
      </c>
      <c r="O310" s="21">
        <f t="shared" si="19"/>
        <v>0.386591327392803</v>
      </c>
    </row>
    <row r="311" spans="8:15">
      <c r="H311" t="s">
        <v>8219</v>
      </c>
      <c r="I311">
        <v>18</v>
      </c>
      <c r="J311" s="21">
        <f t="shared" si="16"/>
        <v>-0.20895861890136766</v>
      </c>
      <c r="K311" s="21">
        <f t="shared" si="17"/>
        <v>0.41724027139930514</v>
      </c>
      <c r="L311" t="s">
        <v>8221</v>
      </c>
      <c r="M311">
        <v>52</v>
      </c>
      <c r="N311" s="21">
        <f t="shared" si="18"/>
        <v>0.55804835966417132</v>
      </c>
      <c r="O311" s="21">
        <f t="shared" si="19"/>
        <v>0.71159431900124903</v>
      </c>
    </row>
    <row r="312" spans="8:15">
      <c r="H312" t="s">
        <v>8219</v>
      </c>
      <c r="I312">
        <v>29</v>
      </c>
      <c r="J312" s="21">
        <f t="shared" si="16"/>
        <v>-0.19593590484341825</v>
      </c>
      <c r="K312" s="21">
        <f t="shared" si="17"/>
        <v>0.42233016695712094</v>
      </c>
      <c r="L312" t="s">
        <v>8221</v>
      </c>
      <c r="M312">
        <v>0</v>
      </c>
      <c r="N312" s="21">
        <f t="shared" si="18"/>
        <v>-0.28821436324833005</v>
      </c>
      <c r="O312" s="21">
        <f t="shared" si="19"/>
        <v>0.386591327392803</v>
      </c>
    </row>
    <row r="313" spans="8:15">
      <c r="H313" t="s">
        <v>8219</v>
      </c>
      <c r="I313">
        <v>31</v>
      </c>
      <c r="J313" s="21">
        <f t="shared" si="16"/>
        <v>-0.19356813865106381</v>
      </c>
      <c r="K313" s="21">
        <f t="shared" si="17"/>
        <v>0.4232570239842357</v>
      </c>
      <c r="L313" t="s">
        <v>8221</v>
      </c>
      <c r="M313">
        <v>1</v>
      </c>
      <c r="N313" s="21">
        <f t="shared" si="18"/>
        <v>-0.27194008011539733</v>
      </c>
      <c r="O313" s="21">
        <f t="shared" si="19"/>
        <v>0.39283404631333929</v>
      </c>
    </row>
    <row r="314" spans="8:15">
      <c r="H314" t="s">
        <v>8219</v>
      </c>
      <c r="I314">
        <v>173</v>
      </c>
      <c r="J314" s="21">
        <f t="shared" si="16"/>
        <v>-2.5456738993898609E-2</v>
      </c>
      <c r="K314" s="21">
        <f t="shared" si="17"/>
        <v>0.48984532728779517</v>
      </c>
      <c r="L314" t="s">
        <v>8221</v>
      </c>
      <c r="M314">
        <v>1</v>
      </c>
      <c r="N314" s="21">
        <f t="shared" si="18"/>
        <v>-0.27194008011539733</v>
      </c>
      <c r="O314" s="21">
        <f t="shared" si="19"/>
        <v>0.39283404631333929</v>
      </c>
    </row>
    <row r="315" spans="8:15">
      <c r="H315" t="s">
        <v>8219</v>
      </c>
      <c r="I315">
        <v>17</v>
      </c>
      <c r="J315" s="21">
        <f t="shared" si="16"/>
        <v>-0.21014250199754489</v>
      </c>
      <c r="K315" s="21">
        <f t="shared" si="17"/>
        <v>0.41677822710273815</v>
      </c>
      <c r="L315" t="s">
        <v>8221</v>
      </c>
      <c r="M315">
        <v>2</v>
      </c>
      <c r="N315" s="21">
        <f t="shared" si="18"/>
        <v>-0.25566579698246461</v>
      </c>
      <c r="O315" s="21">
        <f t="shared" si="19"/>
        <v>0.39910445381051241</v>
      </c>
    </row>
    <row r="316" spans="8:15">
      <c r="H316" t="s">
        <v>8219</v>
      </c>
      <c r="I316">
        <v>48</v>
      </c>
      <c r="J316" s="21">
        <f t="shared" si="16"/>
        <v>-0.17344212601605108</v>
      </c>
      <c r="K316" s="21">
        <f t="shared" si="17"/>
        <v>0.43115195752981167</v>
      </c>
      <c r="L316" t="s">
        <v>8221</v>
      </c>
      <c r="M316">
        <v>9</v>
      </c>
      <c r="N316" s="21">
        <f t="shared" si="18"/>
        <v>-0.14174581505193559</v>
      </c>
      <c r="O316" s="21">
        <f t="shared" si="19"/>
        <v>0.4436403925467165</v>
      </c>
    </row>
    <row r="317" spans="8:15">
      <c r="H317" t="s">
        <v>8219</v>
      </c>
      <c r="I317">
        <v>59</v>
      </c>
      <c r="J317" s="21">
        <f t="shared" si="16"/>
        <v>-0.16041941195810167</v>
      </c>
      <c r="K317" s="21">
        <f t="shared" si="17"/>
        <v>0.43627534955524322</v>
      </c>
      <c r="L317" t="s">
        <v>8221</v>
      </c>
      <c r="M317">
        <v>5</v>
      </c>
      <c r="N317" s="21">
        <f t="shared" si="18"/>
        <v>-0.20684294758366648</v>
      </c>
      <c r="O317" s="21">
        <f t="shared" si="19"/>
        <v>0.41806625702373457</v>
      </c>
    </row>
    <row r="318" spans="8:15">
      <c r="H318" t="s">
        <v>8219</v>
      </c>
      <c r="I318">
        <v>39</v>
      </c>
      <c r="J318" s="21">
        <f t="shared" si="16"/>
        <v>-0.18409707388164603</v>
      </c>
      <c r="K318" s="21">
        <f t="shared" si="17"/>
        <v>0.4269686509764512</v>
      </c>
      <c r="L318" t="s">
        <v>8221</v>
      </c>
      <c r="M318">
        <v>57</v>
      </c>
      <c r="N318" s="21">
        <f t="shared" si="18"/>
        <v>0.63941977532883498</v>
      </c>
      <c r="O318" s="21">
        <f t="shared" si="19"/>
        <v>0.73872505614868533</v>
      </c>
    </row>
    <row r="319" spans="8:15">
      <c r="H319" t="s">
        <v>8219</v>
      </c>
      <c r="I319">
        <v>59</v>
      </c>
      <c r="J319" s="21">
        <f t="shared" si="16"/>
        <v>-0.16041941195810167</v>
      </c>
      <c r="K319" s="21">
        <f t="shared" si="17"/>
        <v>0.43627534955524322</v>
      </c>
      <c r="L319" t="s">
        <v>8221</v>
      </c>
      <c r="M319">
        <v>3</v>
      </c>
      <c r="N319" s="21">
        <f t="shared" si="18"/>
        <v>-0.23939151384953189</v>
      </c>
      <c r="O319" s="21">
        <f t="shared" si="19"/>
        <v>0.40540100485253827</v>
      </c>
    </row>
    <row r="320" spans="8:15">
      <c r="H320" t="s">
        <v>8219</v>
      </c>
      <c r="I320">
        <v>60</v>
      </c>
      <c r="J320" s="21">
        <f t="shared" si="16"/>
        <v>-0.15923552886192444</v>
      </c>
      <c r="K320" s="21">
        <f t="shared" si="17"/>
        <v>0.43674165648924912</v>
      </c>
      <c r="L320" t="s">
        <v>8221</v>
      </c>
      <c r="M320">
        <v>1</v>
      </c>
      <c r="N320" s="21">
        <f t="shared" si="18"/>
        <v>-0.27194008011539733</v>
      </c>
      <c r="O320" s="21">
        <f t="shared" si="19"/>
        <v>0.39283404631333929</v>
      </c>
    </row>
    <row r="321" spans="8:15">
      <c r="H321" t="s">
        <v>8219</v>
      </c>
      <c r="I321">
        <v>20</v>
      </c>
      <c r="J321" s="21">
        <f t="shared" si="16"/>
        <v>-0.20659085270901323</v>
      </c>
      <c r="K321" s="21">
        <f t="shared" si="17"/>
        <v>0.41816470232031444</v>
      </c>
      <c r="L321" t="s">
        <v>8221</v>
      </c>
      <c r="M321">
        <v>6</v>
      </c>
      <c r="N321" s="21">
        <f t="shared" si="18"/>
        <v>-0.19056866445073375</v>
      </c>
      <c r="O321" s="21">
        <f t="shared" si="19"/>
        <v>0.42443177118606484</v>
      </c>
    </row>
    <row r="322" spans="8:15">
      <c r="H322" t="s">
        <v>8219</v>
      </c>
      <c r="I322">
        <v>1</v>
      </c>
      <c r="J322" s="21">
        <f t="shared" ref="J322:J385" si="20">STANDARDIZE(I322,$B$7,$B$12)</f>
        <v>-0.2290846315363804</v>
      </c>
      <c r="K322" s="21">
        <f t="shared" ref="K322:K385" si="21">_xlfn.NORM.S.DIST(J322,TRUE)</f>
        <v>0.40940156906316655</v>
      </c>
      <c r="L322" t="s">
        <v>8221</v>
      </c>
      <c r="M322">
        <v>41</v>
      </c>
      <c r="N322" s="21">
        <f t="shared" ref="N322:N385" si="22">STANDARDIZE(M322,$C$7,$C$12)</f>
        <v>0.37903124520191145</v>
      </c>
      <c r="O322" s="21">
        <f t="shared" ref="O322:O385" si="23">_xlfn.NORM.S.DIST(N322,TRUE)</f>
        <v>0.647667669189531</v>
      </c>
    </row>
    <row r="323" spans="8:15">
      <c r="H323" t="s">
        <v>8219</v>
      </c>
      <c r="I323">
        <v>315</v>
      </c>
      <c r="J323" s="21">
        <f t="shared" si="20"/>
        <v>0.1426546606632666</v>
      </c>
      <c r="K323" s="21">
        <f t="shared" si="21"/>
        <v>0.55671853703372309</v>
      </c>
      <c r="L323" t="s">
        <v>8221</v>
      </c>
      <c r="M323">
        <v>2</v>
      </c>
      <c r="N323" s="21">
        <f t="shared" si="22"/>
        <v>-0.25566579698246461</v>
      </c>
      <c r="O323" s="21">
        <f t="shared" si="23"/>
        <v>0.39910445381051241</v>
      </c>
    </row>
    <row r="324" spans="8:15">
      <c r="H324" t="s">
        <v>8219</v>
      </c>
      <c r="I324">
        <v>2174</v>
      </c>
      <c r="J324" s="21">
        <f t="shared" si="20"/>
        <v>2.3434933364567181</v>
      </c>
      <c r="K324" s="21">
        <f t="shared" si="21"/>
        <v>0.99044794825046767</v>
      </c>
      <c r="L324" t="s">
        <v>8221</v>
      </c>
      <c r="M324">
        <v>4</v>
      </c>
      <c r="N324" s="21">
        <f t="shared" si="22"/>
        <v>-0.22311723071659917</v>
      </c>
      <c r="O324" s="21">
        <f t="shared" si="23"/>
        <v>0.4117221340907683</v>
      </c>
    </row>
    <row r="325" spans="8:15">
      <c r="H325" t="s">
        <v>8219</v>
      </c>
      <c r="I325">
        <v>152</v>
      </c>
      <c r="J325" s="21">
        <f t="shared" si="20"/>
        <v>-5.0318284013620221E-2</v>
      </c>
      <c r="K325" s="21">
        <f t="shared" si="21"/>
        <v>0.47993437684468893</v>
      </c>
      <c r="L325" t="s">
        <v>8221</v>
      </c>
      <c r="M325">
        <v>5</v>
      </c>
      <c r="N325" s="21">
        <f t="shared" si="22"/>
        <v>-0.20684294758366648</v>
      </c>
      <c r="O325" s="21">
        <f t="shared" si="23"/>
        <v>0.41806625702373457</v>
      </c>
    </row>
    <row r="326" spans="8:15">
      <c r="H326" t="s">
        <v>8219</v>
      </c>
      <c r="I326">
        <v>1021</v>
      </c>
      <c r="J326" s="21">
        <f t="shared" si="20"/>
        <v>0.97847612656438376</v>
      </c>
      <c r="K326" s="21">
        <f t="shared" si="21"/>
        <v>0.83608055341393972</v>
      </c>
      <c r="L326" t="s">
        <v>8221</v>
      </c>
      <c r="M326">
        <v>79</v>
      </c>
      <c r="N326" s="21">
        <f t="shared" si="22"/>
        <v>0.99745400425335473</v>
      </c>
      <c r="O326" s="21">
        <f t="shared" si="23"/>
        <v>0.84072790539542008</v>
      </c>
    </row>
    <row r="327" spans="8:15">
      <c r="H327" t="s">
        <v>8219</v>
      </c>
      <c r="I327">
        <v>237</v>
      </c>
      <c r="J327" s="21">
        <f t="shared" si="20"/>
        <v>5.031177916144345E-2</v>
      </c>
      <c r="K327" s="21">
        <f t="shared" si="21"/>
        <v>0.52006303137750276</v>
      </c>
      <c r="L327" t="s">
        <v>8221</v>
      </c>
      <c r="M327">
        <v>2</v>
      </c>
      <c r="N327" s="21">
        <f t="shared" si="22"/>
        <v>-0.25566579698246461</v>
      </c>
      <c r="O327" s="21">
        <f t="shared" si="23"/>
        <v>0.39910445381051241</v>
      </c>
    </row>
    <row r="328" spans="8:15">
      <c r="H328" t="s">
        <v>8219</v>
      </c>
      <c r="I328">
        <v>27</v>
      </c>
      <c r="J328" s="21">
        <f t="shared" si="20"/>
        <v>-0.19830367103577268</v>
      </c>
      <c r="K328" s="21">
        <f t="shared" si="21"/>
        <v>0.42140373982723822</v>
      </c>
      <c r="L328" t="s">
        <v>8221</v>
      </c>
      <c r="M328">
        <v>11</v>
      </c>
      <c r="N328" s="21">
        <f t="shared" si="22"/>
        <v>-0.10919724878607015</v>
      </c>
      <c r="O328" s="21">
        <f t="shared" si="23"/>
        <v>0.45652302120625177</v>
      </c>
    </row>
    <row r="329" spans="8:15">
      <c r="H329" t="s">
        <v>8219</v>
      </c>
      <c r="I329">
        <v>17</v>
      </c>
      <c r="J329" s="21">
        <f t="shared" si="20"/>
        <v>-0.21014250199754489</v>
      </c>
      <c r="K329" s="21">
        <f t="shared" si="21"/>
        <v>0.41677822710273815</v>
      </c>
      <c r="L329" t="s">
        <v>8221</v>
      </c>
      <c r="M329">
        <v>11</v>
      </c>
      <c r="N329" s="21">
        <f t="shared" si="22"/>
        <v>-0.10919724878607015</v>
      </c>
      <c r="O329" s="21">
        <f t="shared" si="23"/>
        <v>0.45652302120625177</v>
      </c>
    </row>
    <row r="330" spans="8:15">
      <c r="H330" t="s">
        <v>8219</v>
      </c>
      <c r="I330">
        <v>27</v>
      </c>
      <c r="J330" s="21">
        <f t="shared" si="20"/>
        <v>-0.19830367103577268</v>
      </c>
      <c r="K330" s="21">
        <f t="shared" si="21"/>
        <v>0.42140373982723822</v>
      </c>
      <c r="L330" t="s">
        <v>8221</v>
      </c>
      <c r="M330">
        <v>1</v>
      </c>
      <c r="N330" s="21">
        <f t="shared" si="22"/>
        <v>-0.27194008011539733</v>
      </c>
      <c r="O330" s="21">
        <f t="shared" si="23"/>
        <v>0.39283404631333929</v>
      </c>
    </row>
    <row r="331" spans="8:15">
      <c r="H331" t="s">
        <v>8219</v>
      </c>
      <c r="I331">
        <v>82</v>
      </c>
      <c r="J331" s="21">
        <f t="shared" si="20"/>
        <v>-0.13319010074602561</v>
      </c>
      <c r="K331" s="21">
        <f t="shared" si="21"/>
        <v>0.44702151977802468</v>
      </c>
      <c r="L331" t="s">
        <v>8221</v>
      </c>
      <c r="M331">
        <v>3</v>
      </c>
      <c r="N331" s="21">
        <f t="shared" si="22"/>
        <v>-0.23939151384953189</v>
      </c>
      <c r="O331" s="21">
        <f t="shared" si="23"/>
        <v>0.40540100485253827</v>
      </c>
    </row>
    <row r="332" spans="8:15">
      <c r="H332" t="s">
        <v>8219</v>
      </c>
      <c r="I332">
        <v>48</v>
      </c>
      <c r="J332" s="21">
        <f t="shared" si="20"/>
        <v>-0.17344212601605108</v>
      </c>
      <c r="K332" s="21">
        <f t="shared" si="21"/>
        <v>0.43115195752981167</v>
      </c>
      <c r="L332" t="s">
        <v>8221</v>
      </c>
      <c r="M332">
        <v>5</v>
      </c>
      <c r="N332" s="21">
        <f t="shared" si="22"/>
        <v>-0.20684294758366648</v>
      </c>
      <c r="O332" s="21">
        <f t="shared" si="23"/>
        <v>0.41806625702373457</v>
      </c>
    </row>
    <row r="333" spans="8:15">
      <c r="H333" t="s">
        <v>8219</v>
      </c>
      <c r="I333">
        <v>105</v>
      </c>
      <c r="J333" s="21">
        <f t="shared" si="20"/>
        <v>-0.10596078953394955</v>
      </c>
      <c r="K333" s="21">
        <f t="shared" si="21"/>
        <v>0.45780673120429732</v>
      </c>
      <c r="L333" t="s">
        <v>8221</v>
      </c>
      <c r="M333">
        <v>12</v>
      </c>
      <c r="N333" s="21">
        <f t="shared" si="22"/>
        <v>-9.2922965653137429E-2</v>
      </c>
      <c r="O333" s="21">
        <f t="shared" si="23"/>
        <v>0.46298238036470224</v>
      </c>
    </row>
    <row r="334" spans="8:15">
      <c r="H334" t="s">
        <v>8219</v>
      </c>
      <c r="I334">
        <v>28</v>
      </c>
      <c r="J334" s="21">
        <f t="shared" si="20"/>
        <v>-0.19711978793959548</v>
      </c>
      <c r="K334" s="21">
        <f t="shared" si="21"/>
        <v>0.42186689934285598</v>
      </c>
      <c r="L334" t="s">
        <v>8221</v>
      </c>
      <c r="M334">
        <v>2</v>
      </c>
      <c r="N334" s="21">
        <f t="shared" si="22"/>
        <v>-0.25566579698246461</v>
      </c>
      <c r="O334" s="21">
        <f t="shared" si="23"/>
        <v>0.39910445381051241</v>
      </c>
    </row>
    <row r="335" spans="8:15">
      <c r="H335" t="s">
        <v>8219</v>
      </c>
      <c r="I335">
        <v>1107</v>
      </c>
      <c r="J335" s="21">
        <f t="shared" si="20"/>
        <v>1.0802900728356246</v>
      </c>
      <c r="K335" s="21">
        <f t="shared" si="21"/>
        <v>0.8599934855264606</v>
      </c>
      <c r="L335" t="s">
        <v>8221</v>
      </c>
      <c r="M335">
        <v>5</v>
      </c>
      <c r="N335" s="21">
        <f t="shared" si="22"/>
        <v>-0.20684294758366648</v>
      </c>
      <c r="O335" s="21">
        <f t="shared" si="23"/>
        <v>0.41806625702373457</v>
      </c>
    </row>
    <row r="336" spans="8:15">
      <c r="H336" t="s">
        <v>8219</v>
      </c>
      <c r="I336">
        <v>1013</v>
      </c>
      <c r="J336" s="21">
        <f t="shared" si="20"/>
        <v>0.96900506179496593</v>
      </c>
      <c r="K336" s="21">
        <f t="shared" si="21"/>
        <v>0.83372866817088676</v>
      </c>
      <c r="L336" t="s">
        <v>8221</v>
      </c>
      <c r="M336">
        <v>21</v>
      </c>
      <c r="N336" s="21">
        <f t="shared" si="22"/>
        <v>5.3545582543257052E-2</v>
      </c>
      <c r="O336" s="21">
        <f t="shared" si="23"/>
        <v>0.52135139345003001</v>
      </c>
    </row>
    <row r="337" spans="8:15">
      <c r="H337" t="s">
        <v>8219</v>
      </c>
      <c r="I337">
        <v>274</v>
      </c>
      <c r="J337" s="21">
        <f t="shared" si="20"/>
        <v>9.4115453720000575E-2</v>
      </c>
      <c r="K337" s="21">
        <f t="shared" si="21"/>
        <v>0.53749127771125993</v>
      </c>
      <c r="L337" t="s">
        <v>8221</v>
      </c>
      <c r="M337">
        <v>0</v>
      </c>
      <c r="N337" s="21">
        <f t="shared" si="22"/>
        <v>-0.28821436324833005</v>
      </c>
      <c r="O337" s="21">
        <f t="shared" si="23"/>
        <v>0.386591327392803</v>
      </c>
    </row>
    <row r="338" spans="8:15">
      <c r="H338" t="s">
        <v>8219</v>
      </c>
      <c r="I338">
        <v>87</v>
      </c>
      <c r="J338" s="21">
        <f t="shared" si="20"/>
        <v>-0.12727068526513949</v>
      </c>
      <c r="K338" s="21">
        <f t="shared" si="21"/>
        <v>0.44936308068589309</v>
      </c>
      <c r="L338" t="s">
        <v>8221</v>
      </c>
      <c r="M338">
        <v>45</v>
      </c>
      <c r="N338" s="21">
        <f t="shared" si="22"/>
        <v>0.44412837773364233</v>
      </c>
      <c r="O338" s="21">
        <f t="shared" si="23"/>
        <v>0.67152511465506304</v>
      </c>
    </row>
    <row r="339" spans="8:15">
      <c r="H339" t="s">
        <v>8219</v>
      </c>
      <c r="I339">
        <v>99</v>
      </c>
      <c r="J339" s="21">
        <f t="shared" si="20"/>
        <v>-0.11306408811101286</v>
      </c>
      <c r="K339" s="21">
        <f t="shared" si="21"/>
        <v>0.4549898729575298</v>
      </c>
      <c r="L339" t="s">
        <v>8221</v>
      </c>
      <c r="M339">
        <v>29</v>
      </c>
      <c r="N339" s="21">
        <f t="shared" si="22"/>
        <v>0.1837398476067188</v>
      </c>
      <c r="O339" s="21">
        <f t="shared" si="23"/>
        <v>0.57289122640782708</v>
      </c>
    </row>
    <row r="340" spans="8:15">
      <c r="H340" t="s">
        <v>8219</v>
      </c>
      <c r="I340">
        <v>276</v>
      </c>
      <c r="J340" s="21">
        <f t="shared" si="20"/>
        <v>9.648321991235502E-2</v>
      </c>
      <c r="K340" s="21">
        <f t="shared" si="21"/>
        <v>0.5384315998415099</v>
      </c>
      <c r="L340" t="s">
        <v>8221</v>
      </c>
      <c r="M340">
        <v>2</v>
      </c>
      <c r="N340" s="21">
        <f t="shared" si="22"/>
        <v>-0.25566579698246461</v>
      </c>
      <c r="O340" s="21">
        <f t="shared" si="23"/>
        <v>0.39910445381051241</v>
      </c>
    </row>
    <row r="341" spans="8:15">
      <c r="H341" t="s">
        <v>8219</v>
      </c>
      <c r="I341">
        <v>21</v>
      </c>
      <c r="J341" s="21">
        <f t="shared" si="20"/>
        <v>-0.205406969612836</v>
      </c>
      <c r="K341" s="21">
        <f t="shared" si="21"/>
        <v>0.41862708770502882</v>
      </c>
      <c r="L341" t="s">
        <v>8221</v>
      </c>
      <c r="M341">
        <v>30</v>
      </c>
      <c r="N341" s="21">
        <f t="shared" si="22"/>
        <v>0.20001413073965152</v>
      </c>
      <c r="O341" s="21">
        <f t="shared" si="23"/>
        <v>0.5792652351537958</v>
      </c>
    </row>
    <row r="342" spans="8:15">
      <c r="H342" t="s">
        <v>8219</v>
      </c>
      <c r="I342">
        <v>41</v>
      </c>
      <c r="J342" s="21">
        <f t="shared" si="20"/>
        <v>-0.1817293076892916</v>
      </c>
      <c r="K342" s="21">
        <f t="shared" si="21"/>
        <v>0.42789758236240522</v>
      </c>
      <c r="L342" t="s">
        <v>8221</v>
      </c>
      <c r="M342">
        <v>8</v>
      </c>
      <c r="N342" s="21">
        <f t="shared" si="22"/>
        <v>-0.15802009818486831</v>
      </c>
      <c r="O342" s="21">
        <f t="shared" si="23"/>
        <v>0.43722048081346943</v>
      </c>
    </row>
    <row r="343" spans="8:15">
      <c r="H343" t="s">
        <v>8219</v>
      </c>
      <c r="I343">
        <v>119</v>
      </c>
      <c r="J343" s="21">
        <f t="shared" si="20"/>
        <v>-8.9386426187468476E-2</v>
      </c>
      <c r="K343" s="21">
        <f t="shared" si="21"/>
        <v>0.46438740531052336</v>
      </c>
      <c r="L343" t="s">
        <v>8221</v>
      </c>
      <c r="M343">
        <v>1</v>
      </c>
      <c r="N343" s="21">
        <f t="shared" si="22"/>
        <v>-0.27194008011539733</v>
      </c>
      <c r="O343" s="21">
        <f t="shared" si="23"/>
        <v>0.39283404631333929</v>
      </c>
    </row>
    <row r="344" spans="8:15">
      <c r="H344" t="s">
        <v>8219</v>
      </c>
      <c r="I344">
        <v>153</v>
      </c>
      <c r="J344" s="21">
        <f t="shared" si="20"/>
        <v>-4.9134400917443005E-2</v>
      </c>
      <c r="K344" s="21">
        <f t="shared" si="21"/>
        <v>0.48040609426862535</v>
      </c>
      <c r="L344" t="s">
        <v>8221</v>
      </c>
      <c r="M344">
        <v>14</v>
      </c>
      <c r="N344" s="21">
        <f t="shared" si="22"/>
        <v>-6.0374399387271988E-2</v>
      </c>
      <c r="O344" s="21">
        <f t="shared" si="23"/>
        <v>0.47592872389157587</v>
      </c>
    </row>
    <row r="345" spans="8:15">
      <c r="H345" t="s">
        <v>8219</v>
      </c>
      <c r="I345">
        <v>100</v>
      </c>
      <c r="J345" s="21">
        <f t="shared" si="20"/>
        <v>-0.11188020501483564</v>
      </c>
      <c r="K345" s="21">
        <f t="shared" si="21"/>
        <v>0.45545919607989593</v>
      </c>
      <c r="L345" t="s">
        <v>8221</v>
      </c>
      <c r="M345">
        <v>24</v>
      </c>
      <c r="N345" s="21">
        <f t="shared" si="22"/>
        <v>0.10236843194205521</v>
      </c>
      <c r="O345" s="21">
        <f t="shared" si="23"/>
        <v>0.54076788016527011</v>
      </c>
    </row>
    <row r="346" spans="8:15">
      <c r="H346" t="s">
        <v>8219</v>
      </c>
      <c r="I346">
        <v>143</v>
      </c>
      <c r="J346" s="21">
        <f t="shared" si="20"/>
        <v>-6.0973231879215196E-2</v>
      </c>
      <c r="K346" s="21">
        <f t="shared" si="21"/>
        <v>0.47569026362273242</v>
      </c>
      <c r="L346" t="s">
        <v>8221</v>
      </c>
      <c r="M346">
        <v>2</v>
      </c>
      <c r="N346" s="21">
        <f t="shared" si="22"/>
        <v>-0.25566579698246461</v>
      </c>
      <c r="O346" s="21">
        <f t="shared" si="23"/>
        <v>0.39910445381051241</v>
      </c>
    </row>
    <row r="347" spans="8:15">
      <c r="H347" t="s">
        <v>8219</v>
      </c>
      <c r="I347">
        <v>140</v>
      </c>
      <c r="J347" s="21">
        <f t="shared" si="20"/>
        <v>-6.4524881167746864E-2</v>
      </c>
      <c r="K347" s="21">
        <f t="shared" si="21"/>
        <v>0.47427614804094426</v>
      </c>
      <c r="L347" t="s">
        <v>8221</v>
      </c>
      <c r="M347">
        <v>21</v>
      </c>
      <c r="N347" s="21">
        <f t="shared" si="22"/>
        <v>5.3545582543257052E-2</v>
      </c>
      <c r="O347" s="21">
        <f t="shared" si="23"/>
        <v>0.52135139345003001</v>
      </c>
    </row>
    <row r="348" spans="8:15">
      <c r="H348" t="s">
        <v>8219</v>
      </c>
      <c r="I348">
        <v>35</v>
      </c>
      <c r="J348" s="21">
        <f t="shared" si="20"/>
        <v>-0.18883260626635492</v>
      </c>
      <c r="K348" s="21">
        <f t="shared" si="21"/>
        <v>0.42511200772646551</v>
      </c>
      <c r="L348" t="s">
        <v>8221</v>
      </c>
      <c r="M348">
        <v>7</v>
      </c>
      <c r="N348" s="21">
        <f t="shared" si="22"/>
        <v>-0.17429438131780103</v>
      </c>
      <c r="O348" s="21">
        <f t="shared" si="23"/>
        <v>0.43081705736078296</v>
      </c>
    </row>
    <row r="349" spans="8:15">
      <c r="H349" t="s">
        <v>8219</v>
      </c>
      <c r="I349">
        <v>149</v>
      </c>
      <c r="J349" s="21">
        <f t="shared" si="20"/>
        <v>-5.3869933302151882E-2</v>
      </c>
      <c r="K349" s="21">
        <f t="shared" si="21"/>
        <v>0.47851939580927716</v>
      </c>
      <c r="L349" t="s">
        <v>8221</v>
      </c>
      <c r="M349">
        <v>0</v>
      </c>
      <c r="N349" s="21">
        <f t="shared" si="22"/>
        <v>-0.28821436324833005</v>
      </c>
      <c r="O349" s="21">
        <f t="shared" si="23"/>
        <v>0.386591327392803</v>
      </c>
    </row>
    <row r="350" spans="8:15">
      <c r="H350" t="s">
        <v>8219</v>
      </c>
      <c r="I350">
        <v>130</v>
      </c>
      <c r="J350" s="21">
        <f t="shared" si="20"/>
        <v>-7.6363712129519049E-2</v>
      </c>
      <c r="K350" s="21">
        <f t="shared" si="21"/>
        <v>0.46956486940090714</v>
      </c>
      <c r="L350" t="s">
        <v>8221</v>
      </c>
      <c r="M350">
        <v>4</v>
      </c>
      <c r="N350" s="21">
        <f t="shared" si="22"/>
        <v>-0.22311723071659917</v>
      </c>
      <c r="O350" s="21">
        <f t="shared" si="23"/>
        <v>0.4117221340907683</v>
      </c>
    </row>
    <row r="351" spans="8:15">
      <c r="H351" t="s">
        <v>8219</v>
      </c>
      <c r="I351">
        <v>120</v>
      </c>
      <c r="J351" s="21">
        <f t="shared" si="20"/>
        <v>-8.8202543091291247E-2</v>
      </c>
      <c r="K351" s="21">
        <f t="shared" si="21"/>
        <v>0.46485784805124658</v>
      </c>
      <c r="L351" t="s">
        <v>8221</v>
      </c>
      <c r="M351">
        <v>32</v>
      </c>
      <c r="N351" s="21">
        <f t="shared" si="22"/>
        <v>0.23256269700551696</v>
      </c>
      <c r="O351" s="21">
        <f t="shared" si="23"/>
        <v>0.59194950171512262</v>
      </c>
    </row>
    <row r="352" spans="8:15">
      <c r="H352" t="s">
        <v>8219</v>
      </c>
      <c r="I352">
        <v>265</v>
      </c>
      <c r="J352" s="21">
        <f t="shared" si="20"/>
        <v>8.3460505854405606E-2</v>
      </c>
      <c r="K352" s="21">
        <f t="shared" si="21"/>
        <v>0.53325731022418432</v>
      </c>
      <c r="L352" t="s">
        <v>8221</v>
      </c>
      <c r="M352">
        <v>4</v>
      </c>
      <c r="N352" s="21">
        <f t="shared" si="22"/>
        <v>-0.22311723071659917</v>
      </c>
      <c r="O352" s="21">
        <f t="shared" si="23"/>
        <v>0.4117221340907683</v>
      </c>
    </row>
    <row r="353" spans="8:15">
      <c r="H353" t="s">
        <v>8219</v>
      </c>
      <c r="I353">
        <v>71</v>
      </c>
      <c r="J353" s="21">
        <f t="shared" si="20"/>
        <v>-0.14621281480397502</v>
      </c>
      <c r="K353" s="21">
        <f t="shared" si="21"/>
        <v>0.44187669476401492</v>
      </c>
      <c r="L353" t="s">
        <v>8221</v>
      </c>
      <c r="M353">
        <v>9</v>
      </c>
      <c r="N353" s="21">
        <f t="shared" si="22"/>
        <v>-0.14174581505193559</v>
      </c>
      <c r="O353" s="21">
        <f t="shared" si="23"/>
        <v>0.4436403925467165</v>
      </c>
    </row>
    <row r="354" spans="8:15">
      <c r="H354" t="s">
        <v>8219</v>
      </c>
      <c r="I354">
        <v>13</v>
      </c>
      <c r="J354" s="21">
        <f t="shared" si="20"/>
        <v>-0.21487803438225375</v>
      </c>
      <c r="K354" s="21">
        <f t="shared" si="21"/>
        <v>0.41493120545075307</v>
      </c>
      <c r="L354" t="s">
        <v>8221</v>
      </c>
      <c r="M354">
        <v>17</v>
      </c>
      <c r="N354" s="21">
        <f t="shared" si="22"/>
        <v>-1.155154998847383E-2</v>
      </c>
      <c r="O354" s="21">
        <f t="shared" si="23"/>
        <v>0.49539170079292921</v>
      </c>
    </row>
    <row r="355" spans="8:15">
      <c r="H355" t="s">
        <v>8219</v>
      </c>
      <c r="I355">
        <v>169</v>
      </c>
      <c r="J355" s="21">
        <f t="shared" si="20"/>
        <v>-3.0192271378607489E-2</v>
      </c>
      <c r="K355" s="21">
        <f t="shared" si="21"/>
        <v>0.48795685613481216</v>
      </c>
      <c r="L355" t="s">
        <v>8221</v>
      </c>
      <c r="M355">
        <v>5</v>
      </c>
      <c r="N355" s="21">
        <f t="shared" si="22"/>
        <v>-0.20684294758366648</v>
      </c>
      <c r="O355" s="21">
        <f t="shared" si="23"/>
        <v>0.41806625702373457</v>
      </c>
    </row>
    <row r="356" spans="8:15">
      <c r="H356" t="s">
        <v>8219</v>
      </c>
      <c r="I356">
        <v>57</v>
      </c>
      <c r="J356" s="21">
        <f t="shared" si="20"/>
        <v>-0.1627871781504561</v>
      </c>
      <c r="K356" s="21">
        <f t="shared" si="21"/>
        <v>0.43534300197847797</v>
      </c>
      <c r="L356" t="s">
        <v>8221</v>
      </c>
      <c r="M356">
        <v>53</v>
      </c>
      <c r="N356" s="21">
        <f t="shared" si="22"/>
        <v>0.5743226427971041</v>
      </c>
      <c r="O356" s="21">
        <f t="shared" si="23"/>
        <v>0.71712525521252113</v>
      </c>
    </row>
    <row r="357" spans="8:15">
      <c r="H357" t="s">
        <v>8219</v>
      </c>
      <c r="I357">
        <v>229</v>
      </c>
      <c r="J357" s="21">
        <f t="shared" si="20"/>
        <v>4.0840714392025697E-2</v>
      </c>
      <c r="K357" s="21">
        <f t="shared" si="21"/>
        <v>0.51628855948527885</v>
      </c>
      <c r="L357" t="s">
        <v>8221</v>
      </c>
      <c r="M357">
        <v>7</v>
      </c>
      <c r="N357" s="21">
        <f t="shared" si="22"/>
        <v>-0.17429438131780103</v>
      </c>
      <c r="O357" s="21">
        <f t="shared" si="23"/>
        <v>0.43081705736078296</v>
      </c>
    </row>
    <row r="358" spans="8:15">
      <c r="H358" t="s">
        <v>8219</v>
      </c>
      <c r="I358">
        <v>108</v>
      </c>
      <c r="J358" s="21">
        <f t="shared" si="20"/>
        <v>-0.10240914024541789</v>
      </c>
      <c r="K358" s="21">
        <f t="shared" si="21"/>
        <v>0.45921596447574309</v>
      </c>
      <c r="L358" t="s">
        <v>8221</v>
      </c>
      <c r="M358">
        <v>72</v>
      </c>
      <c r="N358" s="21">
        <f t="shared" si="22"/>
        <v>0.88353402232282574</v>
      </c>
      <c r="O358" s="21">
        <f t="shared" si="23"/>
        <v>0.81152609562174172</v>
      </c>
    </row>
    <row r="359" spans="8:15">
      <c r="H359" t="s">
        <v>8219</v>
      </c>
      <c r="I359">
        <v>108</v>
      </c>
      <c r="J359" s="21">
        <f t="shared" si="20"/>
        <v>-0.10240914024541789</v>
      </c>
      <c r="K359" s="21">
        <f t="shared" si="21"/>
        <v>0.45921596447574309</v>
      </c>
      <c r="L359" t="s">
        <v>8221</v>
      </c>
      <c r="M359">
        <v>0</v>
      </c>
      <c r="N359" s="21">
        <f t="shared" si="22"/>
        <v>-0.28821436324833005</v>
      </c>
      <c r="O359" s="21">
        <f t="shared" si="23"/>
        <v>0.386591327392803</v>
      </c>
    </row>
    <row r="360" spans="8:15">
      <c r="H360" t="s">
        <v>8219</v>
      </c>
      <c r="I360">
        <v>41</v>
      </c>
      <c r="J360" s="21">
        <f t="shared" si="20"/>
        <v>-0.1817293076892916</v>
      </c>
      <c r="K360" s="21">
        <f t="shared" si="21"/>
        <v>0.42789758236240522</v>
      </c>
      <c r="L360" t="s">
        <v>8221</v>
      </c>
      <c r="M360">
        <v>2</v>
      </c>
      <c r="N360" s="21">
        <f t="shared" si="22"/>
        <v>-0.25566579698246461</v>
      </c>
      <c r="O360" s="21">
        <f t="shared" si="23"/>
        <v>0.39910445381051241</v>
      </c>
    </row>
    <row r="361" spans="8:15">
      <c r="H361" t="s">
        <v>8219</v>
      </c>
      <c r="I361">
        <v>139</v>
      </c>
      <c r="J361" s="21">
        <f t="shared" si="20"/>
        <v>-6.570876426392408E-2</v>
      </c>
      <c r="K361" s="21">
        <f t="shared" si="21"/>
        <v>0.4738048473110667</v>
      </c>
      <c r="L361" t="s">
        <v>8221</v>
      </c>
      <c r="M361">
        <v>8</v>
      </c>
      <c r="N361" s="21">
        <f t="shared" si="22"/>
        <v>-0.15802009818486831</v>
      </c>
      <c r="O361" s="21">
        <f t="shared" si="23"/>
        <v>0.43722048081346943</v>
      </c>
    </row>
    <row r="362" spans="8:15">
      <c r="H362" t="s">
        <v>8219</v>
      </c>
      <c r="I362">
        <v>19</v>
      </c>
      <c r="J362" s="21">
        <f t="shared" si="20"/>
        <v>-0.20777473580519043</v>
      </c>
      <c r="K362" s="21">
        <f t="shared" si="21"/>
        <v>0.4177024300117067</v>
      </c>
      <c r="L362" t="s">
        <v>8221</v>
      </c>
      <c r="M362">
        <v>2</v>
      </c>
      <c r="N362" s="21">
        <f t="shared" si="22"/>
        <v>-0.25566579698246461</v>
      </c>
      <c r="O362" s="21">
        <f t="shared" si="23"/>
        <v>0.39910445381051241</v>
      </c>
    </row>
    <row r="363" spans="8:15">
      <c r="H363" t="s">
        <v>8219</v>
      </c>
      <c r="I363">
        <v>94</v>
      </c>
      <c r="J363" s="21">
        <f t="shared" si="20"/>
        <v>-0.11898350359189896</v>
      </c>
      <c r="K363" s="21">
        <f t="shared" si="21"/>
        <v>0.45264421257902987</v>
      </c>
      <c r="L363" t="s">
        <v>8221</v>
      </c>
      <c r="M363">
        <v>0</v>
      </c>
      <c r="N363" s="21">
        <f t="shared" si="22"/>
        <v>-0.28821436324833005</v>
      </c>
      <c r="O363" s="21">
        <f t="shared" si="23"/>
        <v>0.386591327392803</v>
      </c>
    </row>
    <row r="364" spans="8:15">
      <c r="H364" t="s">
        <v>8219</v>
      </c>
      <c r="I364">
        <v>23</v>
      </c>
      <c r="J364" s="21">
        <f t="shared" si="20"/>
        <v>-0.20303920342048157</v>
      </c>
      <c r="K364" s="21">
        <f t="shared" si="21"/>
        <v>0.41955219522003828</v>
      </c>
      <c r="L364" t="s">
        <v>8221</v>
      </c>
      <c r="M364">
        <v>3</v>
      </c>
      <c r="N364" s="21">
        <f t="shared" si="22"/>
        <v>-0.23939151384953189</v>
      </c>
      <c r="O364" s="21">
        <f t="shared" si="23"/>
        <v>0.40540100485253827</v>
      </c>
    </row>
    <row r="365" spans="8:15">
      <c r="H365" t="s">
        <v>8219</v>
      </c>
      <c r="I365">
        <v>15</v>
      </c>
      <c r="J365" s="21">
        <f t="shared" si="20"/>
        <v>-0.21251026818989932</v>
      </c>
      <c r="K365" s="21">
        <f t="shared" si="21"/>
        <v>0.41585448393325064</v>
      </c>
      <c r="L365" t="s">
        <v>8221</v>
      </c>
      <c r="M365">
        <v>4</v>
      </c>
      <c r="N365" s="21">
        <f t="shared" si="22"/>
        <v>-0.22311723071659917</v>
      </c>
      <c r="O365" s="21">
        <f t="shared" si="23"/>
        <v>0.4117221340907683</v>
      </c>
    </row>
    <row r="366" spans="8:15">
      <c r="H366" t="s">
        <v>8219</v>
      </c>
      <c r="I366">
        <v>62</v>
      </c>
      <c r="J366" s="21">
        <f t="shared" si="20"/>
        <v>-0.15686776266957</v>
      </c>
      <c r="K366" s="21">
        <f t="shared" si="21"/>
        <v>0.43767453346415719</v>
      </c>
      <c r="L366" t="s">
        <v>8221</v>
      </c>
      <c r="M366">
        <v>3</v>
      </c>
      <c r="N366" s="21">
        <f t="shared" si="22"/>
        <v>-0.23939151384953189</v>
      </c>
      <c r="O366" s="21">
        <f t="shared" si="23"/>
        <v>0.40540100485253827</v>
      </c>
    </row>
    <row r="367" spans="8:15">
      <c r="H367" t="s">
        <v>8219</v>
      </c>
      <c r="I367">
        <v>74</v>
      </c>
      <c r="J367" s="21">
        <f t="shared" si="20"/>
        <v>-0.14266116551544336</v>
      </c>
      <c r="K367" s="21">
        <f t="shared" si="21"/>
        <v>0.44327889417822158</v>
      </c>
      <c r="L367" t="s">
        <v>8221</v>
      </c>
      <c r="M367">
        <v>6</v>
      </c>
      <c r="N367" s="21">
        <f t="shared" si="22"/>
        <v>-0.19056866445073375</v>
      </c>
      <c r="O367" s="21">
        <f t="shared" si="23"/>
        <v>0.42443177118606484</v>
      </c>
    </row>
    <row r="368" spans="8:15">
      <c r="H368" t="s">
        <v>8219</v>
      </c>
      <c r="I368">
        <v>97</v>
      </c>
      <c r="J368" s="21">
        <f t="shared" si="20"/>
        <v>-0.1154318543033673</v>
      </c>
      <c r="K368" s="21">
        <f t="shared" si="21"/>
        <v>0.45405141581263653</v>
      </c>
      <c r="L368" t="s">
        <v>8221</v>
      </c>
      <c r="M368">
        <v>0</v>
      </c>
      <c r="N368" s="21">
        <f t="shared" si="22"/>
        <v>-0.28821436324833005</v>
      </c>
      <c r="O368" s="21">
        <f t="shared" si="23"/>
        <v>0.386591327392803</v>
      </c>
    </row>
    <row r="369" spans="8:15">
      <c r="H369" t="s">
        <v>8219</v>
      </c>
      <c r="I369">
        <v>55</v>
      </c>
      <c r="J369" s="21">
        <f t="shared" si="20"/>
        <v>-0.16515494434281053</v>
      </c>
      <c r="K369" s="21">
        <f t="shared" si="21"/>
        <v>0.43441101369818969</v>
      </c>
      <c r="L369" t="s">
        <v>8221</v>
      </c>
      <c r="M369">
        <v>0</v>
      </c>
      <c r="N369" s="21">
        <f t="shared" si="22"/>
        <v>-0.28821436324833005</v>
      </c>
      <c r="O369" s="21">
        <f t="shared" si="23"/>
        <v>0.386591327392803</v>
      </c>
    </row>
    <row r="370" spans="8:15">
      <c r="H370" t="s">
        <v>8219</v>
      </c>
      <c r="I370">
        <v>44</v>
      </c>
      <c r="J370" s="21">
        <f t="shared" si="20"/>
        <v>-0.17817765840075994</v>
      </c>
      <c r="K370" s="21">
        <f t="shared" si="21"/>
        <v>0.42929172748783145</v>
      </c>
      <c r="L370" t="s">
        <v>8221</v>
      </c>
      <c r="M370">
        <v>0</v>
      </c>
      <c r="N370" s="21">
        <f t="shared" si="22"/>
        <v>-0.28821436324833005</v>
      </c>
      <c r="O370" s="21">
        <f t="shared" si="23"/>
        <v>0.386591327392803</v>
      </c>
    </row>
    <row r="371" spans="8:15">
      <c r="H371" t="s">
        <v>8219</v>
      </c>
      <c r="I371">
        <v>110</v>
      </c>
      <c r="J371" s="21">
        <f t="shared" si="20"/>
        <v>-0.10004137405306344</v>
      </c>
      <c r="K371" s="21">
        <f t="shared" si="21"/>
        <v>0.46015573922118808</v>
      </c>
      <c r="L371" t="s">
        <v>8221</v>
      </c>
      <c r="M371">
        <v>8</v>
      </c>
      <c r="N371" s="21">
        <f t="shared" si="22"/>
        <v>-0.15802009818486831</v>
      </c>
      <c r="O371" s="21">
        <f t="shared" si="23"/>
        <v>0.43722048081346943</v>
      </c>
    </row>
    <row r="372" spans="8:15">
      <c r="H372" t="s">
        <v>8219</v>
      </c>
      <c r="I372">
        <v>59</v>
      </c>
      <c r="J372" s="21">
        <f t="shared" si="20"/>
        <v>-0.16041941195810167</v>
      </c>
      <c r="K372" s="21">
        <f t="shared" si="21"/>
        <v>0.43627534955524322</v>
      </c>
      <c r="L372" t="s">
        <v>8221</v>
      </c>
      <c r="M372">
        <v>5</v>
      </c>
      <c r="N372" s="21">
        <f t="shared" si="22"/>
        <v>-0.20684294758366648</v>
      </c>
      <c r="O372" s="21">
        <f t="shared" si="23"/>
        <v>0.41806625702373457</v>
      </c>
    </row>
    <row r="373" spans="8:15">
      <c r="H373" t="s">
        <v>8219</v>
      </c>
      <c r="I373">
        <v>62</v>
      </c>
      <c r="J373" s="21">
        <f t="shared" si="20"/>
        <v>-0.15686776266957</v>
      </c>
      <c r="K373" s="21">
        <f t="shared" si="21"/>
        <v>0.43767453346415719</v>
      </c>
      <c r="L373" t="s">
        <v>8221</v>
      </c>
      <c r="M373">
        <v>0</v>
      </c>
      <c r="N373" s="21">
        <f t="shared" si="22"/>
        <v>-0.28821436324833005</v>
      </c>
      <c r="O373" s="21">
        <f t="shared" si="23"/>
        <v>0.386591327392803</v>
      </c>
    </row>
    <row r="374" spans="8:15">
      <c r="H374" t="s">
        <v>8219</v>
      </c>
      <c r="I374">
        <v>105</v>
      </c>
      <c r="J374" s="21">
        <f t="shared" si="20"/>
        <v>-0.10596078953394955</v>
      </c>
      <c r="K374" s="21">
        <f t="shared" si="21"/>
        <v>0.45780673120429732</v>
      </c>
      <c r="L374" t="s">
        <v>8221</v>
      </c>
      <c r="M374">
        <v>2</v>
      </c>
      <c r="N374" s="21">
        <f t="shared" si="22"/>
        <v>-0.25566579698246461</v>
      </c>
      <c r="O374" s="21">
        <f t="shared" si="23"/>
        <v>0.39910445381051241</v>
      </c>
    </row>
    <row r="375" spans="8:15">
      <c r="H375" t="s">
        <v>8219</v>
      </c>
      <c r="I375">
        <v>26</v>
      </c>
      <c r="J375" s="21">
        <f t="shared" si="20"/>
        <v>-0.19948755413194991</v>
      </c>
      <c r="K375" s="21">
        <f t="shared" si="21"/>
        <v>0.4209406890340468</v>
      </c>
      <c r="L375" t="s">
        <v>8221</v>
      </c>
      <c r="M375">
        <v>24</v>
      </c>
      <c r="N375" s="21">
        <f t="shared" si="22"/>
        <v>0.10236843194205521</v>
      </c>
      <c r="O375" s="21">
        <f t="shared" si="23"/>
        <v>0.54076788016527011</v>
      </c>
    </row>
    <row r="376" spans="8:15">
      <c r="H376" t="s">
        <v>8219</v>
      </c>
      <c r="I376">
        <v>49</v>
      </c>
      <c r="J376" s="21">
        <f t="shared" si="20"/>
        <v>-0.17225824291987385</v>
      </c>
      <c r="K376" s="21">
        <f t="shared" si="21"/>
        <v>0.43161725545103624</v>
      </c>
      <c r="L376" t="s">
        <v>8221</v>
      </c>
      <c r="M376">
        <v>0</v>
      </c>
      <c r="N376" s="21">
        <f t="shared" si="22"/>
        <v>-0.28821436324833005</v>
      </c>
      <c r="O376" s="21">
        <f t="shared" si="23"/>
        <v>0.386591327392803</v>
      </c>
    </row>
    <row r="377" spans="8:15">
      <c r="H377" t="s">
        <v>8219</v>
      </c>
      <c r="I377">
        <v>68</v>
      </c>
      <c r="J377" s="21">
        <f t="shared" si="20"/>
        <v>-0.14976446409250668</v>
      </c>
      <c r="K377" s="21">
        <f t="shared" si="21"/>
        <v>0.44047522331745503</v>
      </c>
      <c r="L377" t="s">
        <v>8221</v>
      </c>
      <c r="M377">
        <v>9</v>
      </c>
      <c r="N377" s="21">
        <f t="shared" si="22"/>
        <v>-0.14174581505193559</v>
      </c>
      <c r="O377" s="21">
        <f t="shared" si="23"/>
        <v>0.4436403925467165</v>
      </c>
    </row>
    <row r="378" spans="8:15">
      <c r="H378" t="s">
        <v>8219</v>
      </c>
      <c r="I378">
        <v>22</v>
      </c>
      <c r="J378" s="21">
        <f t="shared" si="20"/>
        <v>-0.20422308651665877</v>
      </c>
      <c r="K378" s="21">
        <f t="shared" si="21"/>
        <v>0.41908958554528158</v>
      </c>
      <c r="L378" t="s">
        <v>8221</v>
      </c>
      <c r="M378">
        <v>0</v>
      </c>
      <c r="N378" s="21">
        <f t="shared" si="22"/>
        <v>-0.28821436324833005</v>
      </c>
      <c r="O378" s="21">
        <f t="shared" si="23"/>
        <v>0.386591327392803</v>
      </c>
    </row>
    <row r="379" spans="8:15">
      <c r="H379" t="s">
        <v>8219</v>
      </c>
      <c r="I379">
        <v>18</v>
      </c>
      <c r="J379" s="21">
        <f t="shared" si="20"/>
        <v>-0.20895861890136766</v>
      </c>
      <c r="K379" s="21">
        <f t="shared" si="21"/>
        <v>0.41724027139930514</v>
      </c>
      <c r="L379" t="s">
        <v>8221</v>
      </c>
      <c r="M379">
        <v>1</v>
      </c>
      <c r="N379" s="21">
        <f t="shared" si="22"/>
        <v>-0.27194008011539733</v>
      </c>
      <c r="O379" s="21">
        <f t="shared" si="23"/>
        <v>0.39283404631333929</v>
      </c>
    </row>
    <row r="380" spans="8:15">
      <c r="H380" t="s">
        <v>8219</v>
      </c>
      <c r="I380">
        <v>19</v>
      </c>
      <c r="J380" s="21">
        <f t="shared" si="20"/>
        <v>-0.20777473580519043</v>
      </c>
      <c r="K380" s="21">
        <f t="shared" si="21"/>
        <v>0.4177024300117067</v>
      </c>
      <c r="L380" t="s">
        <v>8221</v>
      </c>
      <c r="M380">
        <v>10</v>
      </c>
      <c r="N380" s="21">
        <f t="shared" si="22"/>
        <v>-0.12547153191900287</v>
      </c>
      <c r="O380" s="21">
        <f t="shared" si="23"/>
        <v>0.45007513057327431</v>
      </c>
    </row>
    <row r="381" spans="8:15">
      <c r="H381" t="s">
        <v>8219</v>
      </c>
      <c r="I381">
        <v>99</v>
      </c>
      <c r="J381" s="21">
        <f t="shared" si="20"/>
        <v>-0.11306408811101286</v>
      </c>
      <c r="K381" s="21">
        <f t="shared" si="21"/>
        <v>0.4549898729575298</v>
      </c>
      <c r="L381" t="s">
        <v>8221</v>
      </c>
      <c r="M381">
        <v>1</v>
      </c>
      <c r="N381" s="21">
        <f t="shared" si="22"/>
        <v>-0.27194008011539733</v>
      </c>
      <c r="O381" s="21">
        <f t="shared" si="23"/>
        <v>0.39283404631333929</v>
      </c>
    </row>
    <row r="382" spans="8:15">
      <c r="H382" t="s">
        <v>8219</v>
      </c>
      <c r="I382">
        <v>27</v>
      </c>
      <c r="J382" s="21">
        <f t="shared" si="20"/>
        <v>-0.19830367103577268</v>
      </c>
      <c r="K382" s="21">
        <f t="shared" si="21"/>
        <v>0.42140373982723822</v>
      </c>
      <c r="L382" t="s">
        <v>8221</v>
      </c>
      <c r="M382">
        <v>0</v>
      </c>
      <c r="N382" s="21">
        <f t="shared" si="22"/>
        <v>-0.28821436324833005</v>
      </c>
      <c r="O382" s="21">
        <f t="shared" si="23"/>
        <v>0.386591327392803</v>
      </c>
    </row>
    <row r="383" spans="8:15">
      <c r="H383" t="s">
        <v>8219</v>
      </c>
      <c r="I383">
        <v>25</v>
      </c>
      <c r="J383" s="21">
        <f t="shared" si="20"/>
        <v>-0.20067143722812711</v>
      </c>
      <c r="K383" s="21">
        <f t="shared" si="21"/>
        <v>0.42047774758660955</v>
      </c>
      <c r="L383" t="s">
        <v>8221</v>
      </c>
      <c r="M383">
        <v>20</v>
      </c>
      <c r="N383" s="21">
        <f t="shared" si="22"/>
        <v>3.7271299410324331E-2</v>
      </c>
      <c r="O383" s="21">
        <f t="shared" si="23"/>
        <v>0.51486565533036766</v>
      </c>
    </row>
    <row r="384" spans="8:15">
      <c r="H384" t="s">
        <v>8219</v>
      </c>
      <c r="I384">
        <v>14</v>
      </c>
      <c r="J384" s="21">
        <f t="shared" si="20"/>
        <v>-0.21369415128607655</v>
      </c>
      <c r="K384" s="21">
        <f t="shared" si="21"/>
        <v>0.41539278629720855</v>
      </c>
      <c r="L384" t="s">
        <v>8221</v>
      </c>
      <c r="M384">
        <v>30</v>
      </c>
      <c r="N384" s="21">
        <f t="shared" si="22"/>
        <v>0.20001413073965152</v>
      </c>
      <c r="O384" s="21">
        <f t="shared" si="23"/>
        <v>0.5792652351537958</v>
      </c>
    </row>
    <row r="385" spans="8:15">
      <c r="H385" t="s">
        <v>8219</v>
      </c>
      <c r="I385">
        <v>35</v>
      </c>
      <c r="J385" s="21">
        <f t="shared" si="20"/>
        <v>-0.18883260626635492</v>
      </c>
      <c r="K385" s="21">
        <f t="shared" si="21"/>
        <v>0.42511200772646551</v>
      </c>
      <c r="L385" t="s">
        <v>8221</v>
      </c>
      <c r="M385">
        <v>6</v>
      </c>
      <c r="N385" s="21">
        <f t="shared" si="22"/>
        <v>-0.19056866445073375</v>
      </c>
      <c r="O385" s="21">
        <f t="shared" si="23"/>
        <v>0.42443177118606484</v>
      </c>
    </row>
    <row r="386" spans="8:15">
      <c r="H386" t="s">
        <v>8219</v>
      </c>
      <c r="I386">
        <v>10</v>
      </c>
      <c r="J386" s="21">
        <f t="shared" ref="J386:J449" si="24">STANDARDIZE(I386,$B$7,$B$12)</f>
        <v>-0.21842968367078541</v>
      </c>
      <c r="K386" s="21">
        <f t="shared" ref="K386:K449" si="25">_xlfn.NORM.S.DIST(J386,TRUE)</f>
        <v>0.41354716981882511</v>
      </c>
      <c r="L386" t="s">
        <v>8221</v>
      </c>
      <c r="M386">
        <v>15</v>
      </c>
      <c r="N386" s="21">
        <f t="shared" ref="N386:N449" si="26">STANDARDIZE(M386,$C$7,$C$12)</f>
        <v>-4.4100116254339267E-2</v>
      </c>
      <c r="O386" s="21">
        <f t="shared" ref="O386:O449" si="27">_xlfn.NORM.S.DIST(N386,TRUE)</f>
        <v>0.48241230005939256</v>
      </c>
    </row>
    <row r="387" spans="8:15">
      <c r="H387" t="s">
        <v>8219</v>
      </c>
      <c r="I387">
        <v>29</v>
      </c>
      <c r="J387" s="21">
        <f t="shared" si="24"/>
        <v>-0.19593590484341825</v>
      </c>
      <c r="K387" s="21">
        <f t="shared" si="25"/>
        <v>0.42233016695712094</v>
      </c>
      <c r="L387" t="s">
        <v>8221</v>
      </c>
      <c r="M387">
        <v>5</v>
      </c>
      <c r="N387" s="21">
        <f t="shared" si="26"/>
        <v>-0.20684294758366648</v>
      </c>
      <c r="O387" s="21">
        <f t="shared" si="27"/>
        <v>0.41806625702373457</v>
      </c>
    </row>
    <row r="388" spans="8:15">
      <c r="H388" t="s">
        <v>8219</v>
      </c>
      <c r="I388">
        <v>44</v>
      </c>
      <c r="J388" s="21">
        <f t="shared" si="24"/>
        <v>-0.17817765840075994</v>
      </c>
      <c r="K388" s="21">
        <f t="shared" si="25"/>
        <v>0.42929172748783145</v>
      </c>
      <c r="L388" t="s">
        <v>8221</v>
      </c>
      <c r="M388">
        <v>0</v>
      </c>
      <c r="N388" s="21">
        <f t="shared" si="26"/>
        <v>-0.28821436324833005</v>
      </c>
      <c r="O388" s="21">
        <f t="shared" si="27"/>
        <v>0.386591327392803</v>
      </c>
    </row>
    <row r="389" spans="8:15">
      <c r="H389" t="s">
        <v>8219</v>
      </c>
      <c r="I389">
        <v>17</v>
      </c>
      <c r="J389" s="21">
        <f t="shared" si="24"/>
        <v>-0.21014250199754489</v>
      </c>
      <c r="K389" s="21">
        <f t="shared" si="25"/>
        <v>0.41677822710273815</v>
      </c>
      <c r="L389" t="s">
        <v>8221</v>
      </c>
      <c r="M389">
        <v>0</v>
      </c>
      <c r="N389" s="21">
        <f t="shared" si="26"/>
        <v>-0.28821436324833005</v>
      </c>
      <c r="O389" s="21">
        <f t="shared" si="27"/>
        <v>0.386591327392803</v>
      </c>
    </row>
    <row r="390" spans="8:15">
      <c r="H390" t="s">
        <v>8219</v>
      </c>
      <c r="I390">
        <v>34</v>
      </c>
      <c r="J390" s="21">
        <f t="shared" si="24"/>
        <v>-0.19001648936253215</v>
      </c>
      <c r="K390" s="21">
        <f t="shared" si="25"/>
        <v>0.42464810464462421</v>
      </c>
      <c r="L390" t="s">
        <v>8221</v>
      </c>
      <c r="M390">
        <v>28</v>
      </c>
      <c r="N390" s="21">
        <f t="shared" si="26"/>
        <v>0.16746556447378608</v>
      </c>
      <c r="O390" s="21">
        <f t="shared" si="27"/>
        <v>0.56649812977915648</v>
      </c>
    </row>
    <row r="391" spans="8:15">
      <c r="H391" t="s">
        <v>8219</v>
      </c>
      <c r="I391">
        <v>14</v>
      </c>
      <c r="J391" s="21">
        <f t="shared" si="24"/>
        <v>-0.21369415128607655</v>
      </c>
      <c r="K391" s="21">
        <f t="shared" si="25"/>
        <v>0.41539278629720855</v>
      </c>
      <c r="L391" t="s">
        <v>8221</v>
      </c>
      <c r="M391">
        <v>0</v>
      </c>
      <c r="N391" s="21">
        <f t="shared" si="26"/>
        <v>-0.28821436324833005</v>
      </c>
      <c r="O391" s="21">
        <f t="shared" si="27"/>
        <v>0.386591327392803</v>
      </c>
    </row>
    <row r="392" spans="8:15">
      <c r="H392" t="s">
        <v>8219</v>
      </c>
      <c r="I392">
        <v>156</v>
      </c>
      <c r="J392" s="21">
        <f t="shared" si="24"/>
        <v>-4.5582751628911344E-2</v>
      </c>
      <c r="K392" s="21">
        <f t="shared" si="25"/>
        <v>0.48182140854365296</v>
      </c>
      <c r="L392" t="s">
        <v>8221</v>
      </c>
      <c r="M392">
        <v>5</v>
      </c>
      <c r="N392" s="21">
        <f t="shared" si="26"/>
        <v>-0.20684294758366648</v>
      </c>
      <c r="O392" s="21">
        <f t="shared" si="27"/>
        <v>0.41806625702373457</v>
      </c>
    </row>
    <row r="393" spans="8:15">
      <c r="H393" t="s">
        <v>8219</v>
      </c>
      <c r="I393">
        <v>128</v>
      </c>
      <c r="J393" s="21">
        <f t="shared" si="24"/>
        <v>-7.8731478321873494E-2</v>
      </c>
      <c r="K393" s="21">
        <f t="shared" si="25"/>
        <v>0.46862310355294723</v>
      </c>
      <c r="L393" t="s">
        <v>8221</v>
      </c>
      <c r="M393">
        <v>7</v>
      </c>
      <c r="N393" s="21">
        <f t="shared" si="26"/>
        <v>-0.17429438131780103</v>
      </c>
      <c r="O393" s="21">
        <f t="shared" si="27"/>
        <v>0.43081705736078296</v>
      </c>
    </row>
    <row r="394" spans="8:15">
      <c r="H394" t="s">
        <v>8219</v>
      </c>
      <c r="I394">
        <v>60</v>
      </c>
      <c r="J394" s="21">
        <f t="shared" si="24"/>
        <v>-0.15923552886192444</v>
      </c>
      <c r="K394" s="21">
        <f t="shared" si="25"/>
        <v>0.43674165648924912</v>
      </c>
      <c r="L394" t="s">
        <v>8221</v>
      </c>
      <c r="M394">
        <v>30</v>
      </c>
      <c r="N394" s="21">
        <f t="shared" si="26"/>
        <v>0.20001413073965152</v>
      </c>
      <c r="O394" s="21">
        <f t="shared" si="27"/>
        <v>0.5792652351537958</v>
      </c>
    </row>
    <row r="395" spans="8:15">
      <c r="H395" t="s">
        <v>8219</v>
      </c>
      <c r="I395">
        <v>32</v>
      </c>
      <c r="J395" s="21">
        <f t="shared" si="24"/>
        <v>-0.19238425555488659</v>
      </c>
      <c r="K395" s="21">
        <f t="shared" si="25"/>
        <v>0.42372061214729434</v>
      </c>
      <c r="L395" t="s">
        <v>8221</v>
      </c>
      <c r="M395">
        <v>2</v>
      </c>
      <c r="N395" s="21">
        <f t="shared" si="26"/>
        <v>-0.25566579698246461</v>
      </c>
      <c r="O395" s="21">
        <f t="shared" si="27"/>
        <v>0.39910445381051241</v>
      </c>
    </row>
    <row r="396" spans="8:15">
      <c r="H396" t="s">
        <v>8219</v>
      </c>
      <c r="I396">
        <v>53</v>
      </c>
      <c r="J396" s="21">
        <f t="shared" si="24"/>
        <v>-0.16752271053516496</v>
      </c>
      <c r="K396" s="21">
        <f t="shared" si="25"/>
        <v>0.43347938979890799</v>
      </c>
      <c r="L396" t="s">
        <v>8221</v>
      </c>
      <c r="M396">
        <v>30</v>
      </c>
      <c r="N396" s="21">
        <f t="shared" si="26"/>
        <v>0.20001413073965152</v>
      </c>
      <c r="O396" s="21">
        <f t="shared" si="27"/>
        <v>0.5792652351537958</v>
      </c>
    </row>
    <row r="397" spans="8:15">
      <c r="H397" t="s">
        <v>8219</v>
      </c>
      <c r="I397">
        <v>184</v>
      </c>
      <c r="J397" s="21">
        <f t="shared" si="24"/>
        <v>-1.2434024935949192E-2</v>
      </c>
      <c r="K397" s="21">
        <f t="shared" si="25"/>
        <v>0.49503966955310852</v>
      </c>
      <c r="L397" t="s">
        <v>8221</v>
      </c>
      <c r="M397">
        <v>2</v>
      </c>
      <c r="N397" s="21">
        <f t="shared" si="26"/>
        <v>-0.25566579698246461</v>
      </c>
      <c r="O397" s="21">
        <f t="shared" si="27"/>
        <v>0.39910445381051241</v>
      </c>
    </row>
    <row r="398" spans="8:15">
      <c r="H398" t="s">
        <v>8219</v>
      </c>
      <c r="I398">
        <v>90</v>
      </c>
      <c r="J398" s="21">
        <f t="shared" si="24"/>
        <v>-0.12371903597660784</v>
      </c>
      <c r="K398" s="21">
        <f t="shared" si="25"/>
        <v>0.45076886946430572</v>
      </c>
      <c r="L398" t="s">
        <v>8221</v>
      </c>
      <c r="M398">
        <v>0</v>
      </c>
      <c r="N398" s="21">
        <f t="shared" si="26"/>
        <v>-0.28821436324833005</v>
      </c>
      <c r="O398" s="21">
        <f t="shared" si="27"/>
        <v>0.386591327392803</v>
      </c>
    </row>
    <row r="399" spans="8:15">
      <c r="H399" t="s">
        <v>8219</v>
      </c>
      <c r="I399">
        <v>71</v>
      </c>
      <c r="J399" s="21">
        <f t="shared" si="24"/>
        <v>-0.14621281480397502</v>
      </c>
      <c r="K399" s="21">
        <f t="shared" si="25"/>
        <v>0.44187669476401492</v>
      </c>
      <c r="L399" t="s">
        <v>8221</v>
      </c>
      <c r="M399">
        <v>2</v>
      </c>
      <c r="N399" s="21">
        <f t="shared" si="26"/>
        <v>-0.25566579698246461</v>
      </c>
      <c r="O399" s="21">
        <f t="shared" si="27"/>
        <v>0.39910445381051241</v>
      </c>
    </row>
    <row r="400" spans="8:15">
      <c r="H400" t="s">
        <v>8219</v>
      </c>
      <c r="I400">
        <v>87</v>
      </c>
      <c r="J400" s="21">
        <f t="shared" si="24"/>
        <v>-0.12727068526513949</v>
      </c>
      <c r="K400" s="21">
        <f t="shared" si="25"/>
        <v>0.44936308068589309</v>
      </c>
      <c r="L400" t="s">
        <v>8221</v>
      </c>
      <c r="M400">
        <v>1</v>
      </c>
      <c r="N400" s="21">
        <f t="shared" si="26"/>
        <v>-0.27194008011539733</v>
      </c>
      <c r="O400" s="21">
        <f t="shared" si="27"/>
        <v>0.39283404631333929</v>
      </c>
    </row>
    <row r="401" spans="8:15">
      <c r="H401" t="s">
        <v>8219</v>
      </c>
      <c r="I401">
        <v>28</v>
      </c>
      <c r="J401" s="21">
        <f t="shared" si="24"/>
        <v>-0.19711978793959548</v>
      </c>
      <c r="K401" s="21">
        <f t="shared" si="25"/>
        <v>0.42186689934285598</v>
      </c>
      <c r="L401" t="s">
        <v>8221</v>
      </c>
      <c r="M401">
        <v>2</v>
      </c>
      <c r="N401" s="21">
        <f t="shared" si="26"/>
        <v>-0.25566579698246461</v>
      </c>
      <c r="O401" s="21">
        <f t="shared" si="27"/>
        <v>0.39910445381051241</v>
      </c>
    </row>
    <row r="402" spans="8:15">
      <c r="H402" t="s">
        <v>8219</v>
      </c>
      <c r="I402">
        <v>56</v>
      </c>
      <c r="J402" s="21">
        <f t="shared" si="24"/>
        <v>-0.1639710612466333</v>
      </c>
      <c r="K402" s="21">
        <f t="shared" si="25"/>
        <v>0.43487696260834974</v>
      </c>
      <c r="L402" t="s">
        <v>8221</v>
      </c>
      <c r="M402">
        <v>14</v>
      </c>
      <c r="N402" s="21">
        <f t="shared" si="26"/>
        <v>-6.0374399387271988E-2</v>
      </c>
      <c r="O402" s="21">
        <f t="shared" si="27"/>
        <v>0.47592872389157587</v>
      </c>
    </row>
    <row r="403" spans="8:15">
      <c r="H403" t="s">
        <v>8219</v>
      </c>
      <c r="I403">
        <v>51</v>
      </c>
      <c r="J403" s="21">
        <f t="shared" si="24"/>
        <v>-0.16989047672751942</v>
      </c>
      <c r="K403" s="21">
        <f t="shared" si="25"/>
        <v>0.43254813535908976</v>
      </c>
      <c r="L403" t="s">
        <v>8221</v>
      </c>
      <c r="M403">
        <v>31</v>
      </c>
      <c r="N403" s="21">
        <f t="shared" si="26"/>
        <v>0.21628841387258424</v>
      </c>
      <c r="O403" s="21">
        <f t="shared" si="27"/>
        <v>0.58561853013735821</v>
      </c>
    </row>
    <row r="404" spans="8:15">
      <c r="H404" t="s">
        <v>8219</v>
      </c>
      <c r="I404">
        <v>75</v>
      </c>
      <c r="J404" s="21">
        <f t="shared" si="24"/>
        <v>-0.14147728241926613</v>
      </c>
      <c r="K404" s="21">
        <f t="shared" si="25"/>
        <v>0.44374645276098784</v>
      </c>
      <c r="L404" t="s">
        <v>8221</v>
      </c>
      <c r="M404">
        <v>16</v>
      </c>
      <c r="N404" s="21">
        <f t="shared" si="26"/>
        <v>-2.7825833121406549E-2</v>
      </c>
      <c r="O404" s="21">
        <f t="shared" si="27"/>
        <v>0.48890053104285686</v>
      </c>
    </row>
    <row r="405" spans="8:15">
      <c r="H405" t="s">
        <v>8219</v>
      </c>
      <c r="I405">
        <v>38</v>
      </c>
      <c r="J405" s="21">
        <f t="shared" si="24"/>
        <v>-0.18528095697782326</v>
      </c>
      <c r="K405" s="21">
        <f t="shared" si="25"/>
        <v>0.42650433678101174</v>
      </c>
      <c r="L405" t="s">
        <v>8221</v>
      </c>
      <c r="M405">
        <v>12</v>
      </c>
      <c r="N405" s="21">
        <f t="shared" si="26"/>
        <v>-9.2922965653137429E-2</v>
      </c>
      <c r="O405" s="21">
        <f t="shared" si="27"/>
        <v>0.46298238036470224</v>
      </c>
    </row>
    <row r="406" spans="8:15">
      <c r="H406" t="s">
        <v>8219</v>
      </c>
      <c r="I406">
        <v>18</v>
      </c>
      <c r="J406" s="21">
        <f t="shared" si="24"/>
        <v>-0.20895861890136766</v>
      </c>
      <c r="K406" s="21">
        <f t="shared" si="25"/>
        <v>0.41724027139930514</v>
      </c>
      <c r="L406" t="s">
        <v>8221</v>
      </c>
      <c r="M406">
        <v>96</v>
      </c>
      <c r="N406" s="21">
        <f t="shared" si="26"/>
        <v>1.2741168175132109</v>
      </c>
      <c r="O406" s="21">
        <f t="shared" si="27"/>
        <v>0.89868899043114825</v>
      </c>
    </row>
    <row r="407" spans="8:15">
      <c r="H407" t="s">
        <v>8219</v>
      </c>
      <c r="I407">
        <v>54</v>
      </c>
      <c r="J407" s="21">
        <f t="shared" si="24"/>
        <v>-0.16633882743898776</v>
      </c>
      <c r="K407" s="21">
        <f t="shared" si="25"/>
        <v>0.43394515588337612</v>
      </c>
      <c r="L407" t="s">
        <v>8221</v>
      </c>
      <c r="M407">
        <v>16</v>
      </c>
      <c r="N407" s="21">
        <f t="shared" si="26"/>
        <v>-2.7825833121406549E-2</v>
      </c>
      <c r="O407" s="21">
        <f t="shared" si="27"/>
        <v>0.48890053104285686</v>
      </c>
    </row>
    <row r="408" spans="8:15">
      <c r="H408" t="s">
        <v>8219</v>
      </c>
      <c r="I408">
        <v>71</v>
      </c>
      <c r="J408" s="21">
        <f t="shared" si="24"/>
        <v>-0.14621281480397502</v>
      </c>
      <c r="K408" s="21">
        <f t="shared" si="25"/>
        <v>0.44187669476401492</v>
      </c>
      <c r="L408" t="s">
        <v>8221</v>
      </c>
      <c r="M408">
        <v>5</v>
      </c>
      <c r="N408" s="21">
        <f t="shared" si="26"/>
        <v>-0.20684294758366648</v>
      </c>
      <c r="O408" s="21">
        <f t="shared" si="27"/>
        <v>0.41806625702373457</v>
      </c>
    </row>
    <row r="409" spans="8:15">
      <c r="H409" t="s">
        <v>8219</v>
      </c>
      <c r="I409">
        <v>57</v>
      </c>
      <c r="J409" s="21">
        <f t="shared" si="24"/>
        <v>-0.1627871781504561</v>
      </c>
      <c r="K409" s="21">
        <f t="shared" si="25"/>
        <v>0.43534300197847797</v>
      </c>
      <c r="L409" t="s">
        <v>8221</v>
      </c>
      <c r="M409">
        <v>0</v>
      </c>
      <c r="N409" s="21">
        <f t="shared" si="26"/>
        <v>-0.28821436324833005</v>
      </c>
      <c r="O409" s="21">
        <f t="shared" si="27"/>
        <v>0.386591327392803</v>
      </c>
    </row>
    <row r="410" spans="8:15">
      <c r="H410" t="s">
        <v>8219</v>
      </c>
      <c r="I410">
        <v>43</v>
      </c>
      <c r="J410" s="21">
        <f t="shared" si="24"/>
        <v>-0.17936154149693717</v>
      </c>
      <c r="K410" s="21">
        <f t="shared" si="25"/>
        <v>0.42882691354639985</v>
      </c>
      <c r="L410" t="s">
        <v>8221</v>
      </c>
      <c r="M410">
        <v>8</v>
      </c>
      <c r="N410" s="21">
        <f t="shared" si="26"/>
        <v>-0.15802009818486831</v>
      </c>
      <c r="O410" s="21">
        <f t="shared" si="27"/>
        <v>0.43722048081346943</v>
      </c>
    </row>
    <row r="411" spans="8:15">
      <c r="H411" t="s">
        <v>8219</v>
      </c>
      <c r="I411">
        <v>52</v>
      </c>
      <c r="J411" s="21">
        <f t="shared" si="24"/>
        <v>-0.16870659363134219</v>
      </c>
      <c r="K411" s="21">
        <f t="shared" si="25"/>
        <v>0.43301371607940187</v>
      </c>
      <c r="L411" t="s">
        <v>8221</v>
      </c>
      <c r="M411">
        <v>7</v>
      </c>
      <c r="N411" s="21">
        <f t="shared" si="26"/>
        <v>-0.17429438131780103</v>
      </c>
      <c r="O411" s="21">
        <f t="shared" si="27"/>
        <v>0.43081705736078296</v>
      </c>
    </row>
    <row r="412" spans="8:15">
      <c r="H412" t="s">
        <v>8219</v>
      </c>
      <c r="I412">
        <v>27</v>
      </c>
      <c r="J412" s="21">
        <f t="shared" si="24"/>
        <v>-0.19830367103577268</v>
      </c>
      <c r="K412" s="21">
        <f t="shared" si="25"/>
        <v>0.42140373982723822</v>
      </c>
      <c r="L412" t="s">
        <v>8221</v>
      </c>
      <c r="M412">
        <v>24</v>
      </c>
      <c r="N412" s="21">
        <f t="shared" si="26"/>
        <v>0.10236843194205521</v>
      </c>
      <c r="O412" s="21">
        <f t="shared" si="27"/>
        <v>0.54076788016527011</v>
      </c>
    </row>
    <row r="413" spans="8:15">
      <c r="H413" t="s">
        <v>8219</v>
      </c>
      <c r="I413">
        <v>12</v>
      </c>
      <c r="J413" s="21">
        <f t="shared" si="24"/>
        <v>-0.21606191747843098</v>
      </c>
      <c r="K413" s="21">
        <f t="shared" si="25"/>
        <v>0.4144697420111193</v>
      </c>
      <c r="L413" t="s">
        <v>8221</v>
      </c>
      <c r="M413">
        <v>121</v>
      </c>
      <c r="N413" s="21">
        <f t="shared" si="26"/>
        <v>1.6809738958365288</v>
      </c>
      <c r="O413" s="21">
        <f t="shared" si="27"/>
        <v>0.95361600745416775</v>
      </c>
    </row>
    <row r="414" spans="8:15">
      <c r="H414" t="s">
        <v>8219</v>
      </c>
      <c r="I414">
        <v>33</v>
      </c>
      <c r="J414" s="21">
        <f t="shared" si="24"/>
        <v>-0.19120037245870936</v>
      </c>
      <c r="K414" s="21">
        <f t="shared" si="25"/>
        <v>0.42418430590942285</v>
      </c>
      <c r="L414" t="s">
        <v>8221</v>
      </c>
      <c r="M414">
        <v>196</v>
      </c>
      <c r="N414" s="21">
        <f t="shared" si="26"/>
        <v>2.901545130806483</v>
      </c>
      <c r="O414" s="21">
        <f t="shared" si="27"/>
        <v>0.99814336356161848</v>
      </c>
    </row>
    <row r="415" spans="8:15">
      <c r="H415" t="s">
        <v>8219</v>
      </c>
      <c r="I415">
        <v>96</v>
      </c>
      <c r="J415" s="21">
        <f t="shared" si="24"/>
        <v>-0.11661573739954452</v>
      </c>
      <c r="K415" s="21">
        <f t="shared" si="25"/>
        <v>0.45358228308826204</v>
      </c>
      <c r="L415" t="s">
        <v>8221</v>
      </c>
      <c r="M415">
        <v>5</v>
      </c>
      <c r="N415" s="21">
        <f t="shared" si="26"/>
        <v>-0.20684294758366648</v>
      </c>
      <c r="O415" s="21">
        <f t="shared" si="27"/>
        <v>0.41806625702373457</v>
      </c>
    </row>
    <row r="416" spans="8:15">
      <c r="H416" t="s">
        <v>8219</v>
      </c>
      <c r="I416">
        <v>28</v>
      </c>
      <c r="J416" s="21">
        <f t="shared" si="24"/>
        <v>-0.19711978793959548</v>
      </c>
      <c r="K416" s="21">
        <f t="shared" si="25"/>
        <v>0.42186689934285598</v>
      </c>
      <c r="L416" t="s">
        <v>8221</v>
      </c>
      <c r="M416">
        <v>73</v>
      </c>
      <c r="N416" s="21">
        <f t="shared" si="26"/>
        <v>0.89980830545575841</v>
      </c>
      <c r="O416" s="21">
        <f t="shared" si="27"/>
        <v>0.81588886316258979</v>
      </c>
    </row>
    <row r="417" spans="8:15">
      <c r="H417" t="s">
        <v>8219</v>
      </c>
      <c r="I417">
        <v>43</v>
      </c>
      <c r="J417" s="21">
        <f t="shared" si="24"/>
        <v>-0.17936154149693717</v>
      </c>
      <c r="K417" s="21">
        <f t="shared" si="25"/>
        <v>0.42882691354639985</v>
      </c>
      <c r="L417" t="s">
        <v>8221</v>
      </c>
      <c r="M417">
        <v>93</v>
      </c>
      <c r="N417" s="21">
        <f t="shared" si="26"/>
        <v>1.2252939681144128</v>
      </c>
      <c r="O417" s="21">
        <f t="shared" si="27"/>
        <v>0.88976775987331336</v>
      </c>
    </row>
    <row r="418" spans="8:15">
      <c r="H418" t="s">
        <v>8219</v>
      </c>
      <c r="I418">
        <v>205</v>
      </c>
      <c r="J418" s="21">
        <f t="shared" si="24"/>
        <v>1.2427520083772422E-2</v>
      </c>
      <c r="K418" s="21">
        <f t="shared" si="25"/>
        <v>0.50495773558682244</v>
      </c>
      <c r="L418" t="s">
        <v>8221</v>
      </c>
      <c r="M418">
        <v>17</v>
      </c>
      <c r="N418" s="21">
        <f t="shared" si="26"/>
        <v>-1.155154998847383E-2</v>
      </c>
      <c r="O418" s="21">
        <f t="shared" si="27"/>
        <v>0.49539170079292921</v>
      </c>
    </row>
    <row r="419" spans="8:15">
      <c r="H419" t="s">
        <v>8219</v>
      </c>
      <c r="I419">
        <v>23</v>
      </c>
      <c r="J419" s="21">
        <f t="shared" si="24"/>
        <v>-0.20303920342048157</v>
      </c>
      <c r="K419" s="21">
        <f t="shared" si="25"/>
        <v>0.41955219522003828</v>
      </c>
      <c r="L419" t="s">
        <v>8221</v>
      </c>
      <c r="M419">
        <v>7</v>
      </c>
      <c r="N419" s="21">
        <f t="shared" si="26"/>
        <v>-0.17429438131780103</v>
      </c>
      <c r="O419" s="21">
        <f t="shared" si="27"/>
        <v>0.43081705736078296</v>
      </c>
    </row>
    <row r="420" spans="8:15">
      <c r="H420" t="s">
        <v>8219</v>
      </c>
      <c r="I420">
        <v>19</v>
      </c>
      <c r="J420" s="21">
        <f t="shared" si="24"/>
        <v>-0.20777473580519043</v>
      </c>
      <c r="K420" s="21">
        <f t="shared" si="25"/>
        <v>0.4177024300117067</v>
      </c>
      <c r="L420" t="s">
        <v>8221</v>
      </c>
      <c r="M420">
        <v>17</v>
      </c>
      <c r="N420" s="21">
        <f t="shared" si="26"/>
        <v>-1.155154998847383E-2</v>
      </c>
      <c r="O420" s="21">
        <f t="shared" si="27"/>
        <v>0.49539170079292921</v>
      </c>
    </row>
    <row r="421" spans="8:15">
      <c r="H421" t="s">
        <v>8219</v>
      </c>
      <c r="I421">
        <v>14</v>
      </c>
      <c r="J421" s="21">
        <f t="shared" si="24"/>
        <v>-0.21369415128607655</v>
      </c>
      <c r="K421" s="21">
        <f t="shared" si="25"/>
        <v>0.41539278629720855</v>
      </c>
      <c r="L421" t="s">
        <v>8221</v>
      </c>
      <c r="M421">
        <v>171</v>
      </c>
      <c r="N421" s="21">
        <f t="shared" si="26"/>
        <v>2.4946880524831649</v>
      </c>
      <c r="O421" s="21">
        <f t="shared" si="27"/>
        <v>0.99369660471798371</v>
      </c>
    </row>
    <row r="422" spans="8:15">
      <c r="H422" t="s">
        <v>8219</v>
      </c>
      <c r="I422">
        <v>38</v>
      </c>
      <c r="J422" s="21">
        <f t="shared" si="24"/>
        <v>-0.18528095697782326</v>
      </c>
      <c r="K422" s="21">
        <f t="shared" si="25"/>
        <v>0.42650433678101174</v>
      </c>
      <c r="L422" t="s">
        <v>8221</v>
      </c>
      <c r="M422">
        <v>188</v>
      </c>
      <c r="N422" s="21">
        <f t="shared" si="26"/>
        <v>2.7713508657430213</v>
      </c>
      <c r="O422" s="21">
        <f t="shared" si="27"/>
        <v>0.9972087881127718</v>
      </c>
    </row>
    <row r="423" spans="8:15">
      <c r="H423" t="s">
        <v>8219</v>
      </c>
      <c r="I423">
        <v>78</v>
      </c>
      <c r="J423" s="21">
        <f t="shared" si="24"/>
        <v>-0.13792563313073447</v>
      </c>
      <c r="K423" s="21">
        <f t="shared" si="25"/>
        <v>0.4451495958540907</v>
      </c>
      <c r="L423" t="s">
        <v>8221</v>
      </c>
      <c r="M423">
        <v>110</v>
      </c>
      <c r="N423" s="21">
        <f t="shared" si="26"/>
        <v>1.5019567813742689</v>
      </c>
      <c r="O423" s="21">
        <f t="shared" si="27"/>
        <v>0.93344586461072976</v>
      </c>
    </row>
    <row r="424" spans="8:15">
      <c r="H424" t="s">
        <v>8219</v>
      </c>
      <c r="I424">
        <v>69</v>
      </c>
      <c r="J424" s="21">
        <f t="shared" si="24"/>
        <v>-0.14858058099632945</v>
      </c>
      <c r="K424" s="21">
        <f t="shared" si="25"/>
        <v>0.44094229851308525</v>
      </c>
      <c r="L424" t="s">
        <v>8221</v>
      </c>
      <c r="M424">
        <v>37</v>
      </c>
      <c r="N424" s="21">
        <f t="shared" si="26"/>
        <v>0.31393411267018057</v>
      </c>
      <c r="O424" s="21">
        <f t="shared" si="27"/>
        <v>0.62321445950480325</v>
      </c>
    </row>
    <row r="425" spans="8:15">
      <c r="H425" t="s">
        <v>8219</v>
      </c>
      <c r="I425">
        <v>33</v>
      </c>
      <c r="J425" s="21">
        <f t="shared" si="24"/>
        <v>-0.19120037245870936</v>
      </c>
      <c r="K425" s="21">
        <f t="shared" si="25"/>
        <v>0.42418430590942285</v>
      </c>
      <c r="L425" t="s">
        <v>8221</v>
      </c>
      <c r="M425">
        <v>9</v>
      </c>
      <c r="N425" s="21">
        <f t="shared" si="26"/>
        <v>-0.14174581505193559</v>
      </c>
      <c r="O425" s="21">
        <f t="shared" si="27"/>
        <v>0.4436403925467165</v>
      </c>
    </row>
    <row r="426" spans="8:15">
      <c r="H426" t="s">
        <v>8219</v>
      </c>
      <c r="I426">
        <v>54</v>
      </c>
      <c r="J426" s="21">
        <f t="shared" si="24"/>
        <v>-0.16633882743898776</v>
      </c>
      <c r="K426" s="21">
        <f t="shared" si="25"/>
        <v>0.43394515588337612</v>
      </c>
      <c r="L426" t="s">
        <v>8221</v>
      </c>
      <c r="M426">
        <v>29</v>
      </c>
      <c r="N426" s="21">
        <f t="shared" si="26"/>
        <v>0.1837398476067188</v>
      </c>
      <c r="O426" s="21">
        <f t="shared" si="27"/>
        <v>0.57289122640782708</v>
      </c>
    </row>
    <row r="427" spans="8:15">
      <c r="H427" t="s">
        <v>8219</v>
      </c>
      <c r="I427">
        <v>99</v>
      </c>
      <c r="J427" s="21">
        <f t="shared" si="24"/>
        <v>-0.11306408811101286</v>
      </c>
      <c r="K427" s="21">
        <f t="shared" si="25"/>
        <v>0.4549898729575298</v>
      </c>
      <c r="L427" t="s">
        <v>8221</v>
      </c>
      <c r="M427">
        <v>6</v>
      </c>
      <c r="N427" s="21">
        <f t="shared" si="26"/>
        <v>-0.19056866445073375</v>
      </c>
      <c r="O427" s="21">
        <f t="shared" si="27"/>
        <v>0.42443177118606484</v>
      </c>
    </row>
    <row r="428" spans="8:15">
      <c r="H428" t="s">
        <v>8219</v>
      </c>
      <c r="I428">
        <v>49</v>
      </c>
      <c r="J428" s="21">
        <f t="shared" si="24"/>
        <v>-0.17225824291987385</v>
      </c>
      <c r="K428" s="21">
        <f t="shared" si="25"/>
        <v>0.43161725545103624</v>
      </c>
      <c r="L428" t="s">
        <v>8221</v>
      </c>
      <c r="M428">
        <v>30</v>
      </c>
      <c r="N428" s="21">
        <f t="shared" si="26"/>
        <v>0.20001413073965152</v>
      </c>
      <c r="O428" s="21">
        <f t="shared" si="27"/>
        <v>0.5792652351537958</v>
      </c>
    </row>
    <row r="429" spans="8:15">
      <c r="H429" t="s">
        <v>8219</v>
      </c>
      <c r="I429">
        <v>11</v>
      </c>
      <c r="J429" s="21">
        <f t="shared" si="24"/>
        <v>-0.21724580057460821</v>
      </c>
      <c r="K429" s="21">
        <f t="shared" si="25"/>
        <v>0.41400839659505645</v>
      </c>
      <c r="L429" t="s">
        <v>8221</v>
      </c>
      <c r="M429">
        <v>81</v>
      </c>
      <c r="N429" s="21">
        <f t="shared" si="26"/>
        <v>1.0300025705192202</v>
      </c>
      <c r="O429" s="21">
        <f t="shared" si="27"/>
        <v>0.84849560054709905</v>
      </c>
    </row>
    <row r="430" spans="8:15">
      <c r="H430" t="s">
        <v>8219</v>
      </c>
      <c r="I430">
        <v>38</v>
      </c>
      <c r="J430" s="21">
        <f t="shared" si="24"/>
        <v>-0.18528095697782326</v>
      </c>
      <c r="K430" s="21">
        <f t="shared" si="25"/>
        <v>0.42650433678101174</v>
      </c>
      <c r="L430" t="s">
        <v>8221</v>
      </c>
      <c r="M430">
        <v>4</v>
      </c>
      <c r="N430" s="21">
        <f t="shared" si="26"/>
        <v>-0.22311723071659917</v>
      </c>
      <c r="O430" s="21">
        <f t="shared" si="27"/>
        <v>0.4117221340907683</v>
      </c>
    </row>
    <row r="431" spans="8:15">
      <c r="H431" t="s">
        <v>8219</v>
      </c>
      <c r="I431">
        <v>16</v>
      </c>
      <c r="J431" s="21">
        <f t="shared" si="24"/>
        <v>-0.21132638509372209</v>
      </c>
      <c r="K431" s="21">
        <f t="shared" si="25"/>
        <v>0.41631629774116047</v>
      </c>
      <c r="L431" t="s">
        <v>8221</v>
      </c>
      <c r="M431">
        <v>11</v>
      </c>
      <c r="N431" s="21">
        <f t="shared" si="26"/>
        <v>-0.10919724878607015</v>
      </c>
      <c r="O431" s="21">
        <f t="shared" si="27"/>
        <v>0.45652302120625177</v>
      </c>
    </row>
    <row r="432" spans="8:15">
      <c r="H432" t="s">
        <v>8219</v>
      </c>
      <c r="I432">
        <v>32</v>
      </c>
      <c r="J432" s="21">
        <f t="shared" si="24"/>
        <v>-0.19238425555488659</v>
      </c>
      <c r="K432" s="21">
        <f t="shared" si="25"/>
        <v>0.42372061214729434</v>
      </c>
      <c r="L432" t="s">
        <v>8221</v>
      </c>
      <c r="M432">
        <v>14</v>
      </c>
      <c r="N432" s="21">
        <f t="shared" si="26"/>
        <v>-6.0374399387271988E-2</v>
      </c>
      <c r="O432" s="21">
        <f t="shared" si="27"/>
        <v>0.47592872389157587</v>
      </c>
    </row>
    <row r="433" spans="8:15">
      <c r="H433" t="s">
        <v>8219</v>
      </c>
      <c r="I433">
        <v>20</v>
      </c>
      <c r="J433" s="21">
        <f t="shared" si="24"/>
        <v>-0.20659085270901323</v>
      </c>
      <c r="K433" s="21">
        <f t="shared" si="25"/>
        <v>0.41816470232031444</v>
      </c>
      <c r="L433" t="s">
        <v>8221</v>
      </c>
      <c r="M433">
        <v>5</v>
      </c>
      <c r="N433" s="21">
        <f t="shared" si="26"/>
        <v>-0.20684294758366648</v>
      </c>
      <c r="O433" s="21">
        <f t="shared" si="27"/>
        <v>0.41806625702373457</v>
      </c>
    </row>
    <row r="434" spans="8:15">
      <c r="H434" t="s">
        <v>8219</v>
      </c>
      <c r="I434">
        <v>154</v>
      </c>
      <c r="J434" s="21">
        <f t="shared" si="24"/>
        <v>-4.7950517821265783E-2</v>
      </c>
      <c r="K434" s="21">
        <f t="shared" si="25"/>
        <v>0.48087783913286991</v>
      </c>
      <c r="L434" t="s">
        <v>8221</v>
      </c>
      <c r="M434">
        <v>45</v>
      </c>
      <c r="N434" s="21">
        <f t="shared" si="26"/>
        <v>0.44412837773364233</v>
      </c>
      <c r="O434" s="21">
        <f t="shared" si="27"/>
        <v>0.67152511465506304</v>
      </c>
    </row>
    <row r="435" spans="8:15">
      <c r="H435" t="s">
        <v>8219</v>
      </c>
      <c r="I435">
        <v>41</v>
      </c>
      <c r="J435" s="21">
        <f t="shared" si="24"/>
        <v>-0.1817293076892916</v>
      </c>
      <c r="K435" s="21">
        <f t="shared" si="25"/>
        <v>0.42789758236240522</v>
      </c>
      <c r="L435" t="s">
        <v>8221</v>
      </c>
      <c r="M435">
        <v>8</v>
      </c>
      <c r="N435" s="21">
        <f t="shared" si="26"/>
        <v>-0.15802009818486831</v>
      </c>
      <c r="O435" s="21">
        <f t="shared" si="27"/>
        <v>0.43722048081346943</v>
      </c>
    </row>
    <row r="436" spans="8:15">
      <c r="H436" t="s">
        <v>8219</v>
      </c>
      <c r="I436">
        <v>75</v>
      </c>
      <c r="J436" s="21">
        <f t="shared" si="24"/>
        <v>-0.14147728241926613</v>
      </c>
      <c r="K436" s="21">
        <f t="shared" si="25"/>
        <v>0.44374645276098784</v>
      </c>
      <c r="L436" t="s">
        <v>8221</v>
      </c>
      <c r="M436">
        <v>3</v>
      </c>
      <c r="N436" s="21">
        <f t="shared" si="26"/>
        <v>-0.23939151384953189</v>
      </c>
      <c r="O436" s="21">
        <f t="shared" si="27"/>
        <v>0.40540100485253827</v>
      </c>
    </row>
    <row r="437" spans="8:15">
      <c r="H437" t="s">
        <v>8219</v>
      </c>
      <c r="I437">
        <v>40</v>
      </c>
      <c r="J437" s="21">
        <f t="shared" si="24"/>
        <v>-0.18291319078546883</v>
      </c>
      <c r="K437" s="21">
        <f t="shared" si="25"/>
        <v>0.42743306637991424</v>
      </c>
      <c r="L437" t="s">
        <v>8221</v>
      </c>
      <c r="M437">
        <v>24</v>
      </c>
      <c r="N437" s="21">
        <f t="shared" si="26"/>
        <v>0.10236843194205521</v>
      </c>
      <c r="O437" s="21">
        <f t="shared" si="27"/>
        <v>0.54076788016527011</v>
      </c>
    </row>
    <row r="438" spans="8:15">
      <c r="H438" t="s">
        <v>8219</v>
      </c>
      <c r="I438">
        <v>46</v>
      </c>
      <c r="J438" s="21">
        <f t="shared" si="24"/>
        <v>-0.17580989220840551</v>
      </c>
      <c r="K438" s="21">
        <f t="shared" si="25"/>
        <v>0.43022164891630016</v>
      </c>
      <c r="L438" t="s">
        <v>8221</v>
      </c>
      <c r="M438">
        <v>18</v>
      </c>
      <c r="N438" s="21">
        <f t="shared" si="26"/>
        <v>4.72273314445889E-3</v>
      </c>
      <c r="O438" s="21">
        <f t="shared" si="27"/>
        <v>0.50188409092651587</v>
      </c>
    </row>
    <row r="439" spans="8:15">
      <c r="H439" t="s">
        <v>8219</v>
      </c>
      <c r="I439">
        <v>62</v>
      </c>
      <c r="J439" s="21">
        <f t="shared" si="24"/>
        <v>-0.15686776266957</v>
      </c>
      <c r="K439" s="21">
        <f t="shared" si="25"/>
        <v>0.43767453346415719</v>
      </c>
      <c r="L439" t="s">
        <v>8221</v>
      </c>
      <c r="M439">
        <v>12</v>
      </c>
      <c r="N439" s="21">
        <f t="shared" si="26"/>
        <v>-9.2922965653137429E-2</v>
      </c>
      <c r="O439" s="21">
        <f t="shared" si="27"/>
        <v>0.46298238036470224</v>
      </c>
    </row>
    <row r="440" spans="8:15">
      <c r="H440" t="s">
        <v>8219</v>
      </c>
      <c r="I440">
        <v>61</v>
      </c>
      <c r="J440" s="21">
        <f t="shared" si="24"/>
        <v>-0.15805164576574721</v>
      </c>
      <c r="K440" s="21">
        <f t="shared" si="25"/>
        <v>0.43720805133796614</v>
      </c>
      <c r="L440" t="s">
        <v>8221</v>
      </c>
      <c r="M440">
        <v>123</v>
      </c>
      <c r="N440" s="21">
        <f t="shared" si="26"/>
        <v>1.7135224621023943</v>
      </c>
      <c r="O440" s="21">
        <f t="shared" si="27"/>
        <v>0.95669176770179265</v>
      </c>
    </row>
    <row r="441" spans="8:15">
      <c r="H441" t="s">
        <v>8219</v>
      </c>
      <c r="I441">
        <v>96</v>
      </c>
      <c r="J441" s="21">
        <f t="shared" si="24"/>
        <v>-0.11661573739954452</v>
      </c>
      <c r="K441" s="21">
        <f t="shared" si="25"/>
        <v>0.45358228308826204</v>
      </c>
      <c r="L441" t="s">
        <v>8221</v>
      </c>
      <c r="M441">
        <v>96</v>
      </c>
      <c r="N441" s="21">
        <f t="shared" si="26"/>
        <v>1.2741168175132109</v>
      </c>
      <c r="O441" s="21">
        <f t="shared" si="27"/>
        <v>0.89868899043114825</v>
      </c>
    </row>
    <row r="442" spans="8:15">
      <c r="H442" t="s">
        <v>8219</v>
      </c>
      <c r="I442">
        <v>190</v>
      </c>
      <c r="J442" s="21">
        <f t="shared" si="24"/>
        <v>-5.3307263588858742E-3</v>
      </c>
      <c r="K442" s="21">
        <f t="shared" si="25"/>
        <v>0.49787335794219967</v>
      </c>
      <c r="L442" t="s">
        <v>8221</v>
      </c>
      <c r="M442">
        <v>31</v>
      </c>
      <c r="N442" s="21">
        <f t="shared" si="26"/>
        <v>0.21628841387258424</v>
      </c>
      <c r="O442" s="21">
        <f t="shared" si="27"/>
        <v>0.58561853013735821</v>
      </c>
    </row>
    <row r="443" spans="8:15">
      <c r="H443" t="s">
        <v>8219</v>
      </c>
      <c r="I443">
        <v>94</v>
      </c>
      <c r="J443" s="21">
        <f t="shared" si="24"/>
        <v>-0.11898350359189896</v>
      </c>
      <c r="K443" s="21">
        <f t="shared" si="25"/>
        <v>0.45264421257902987</v>
      </c>
      <c r="L443" t="s">
        <v>8221</v>
      </c>
      <c r="M443">
        <v>4</v>
      </c>
      <c r="N443" s="21">
        <f t="shared" si="26"/>
        <v>-0.22311723071659917</v>
      </c>
      <c r="O443" s="21">
        <f t="shared" si="27"/>
        <v>0.4117221340907683</v>
      </c>
    </row>
    <row r="444" spans="8:15">
      <c r="H444" t="s">
        <v>8219</v>
      </c>
      <c r="I444">
        <v>39</v>
      </c>
      <c r="J444" s="21">
        <f t="shared" si="24"/>
        <v>-0.18409707388164603</v>
      </c>
      <c r="K444" s="21">
        <f t="shared" si="25"/>
        <v>0.4269686509764512</v>
      </c>
      <c r="L444" t="s">
        <v>8221</v>
      </c>
      <c r="M444">
        <v>3</v>
      </c>
      <c r="N444" s="21">
        <f t="shared" si="26"/>
        <v>-0.23939151384953189</v>
      </c>
      <c r="O444" s="21">
        <f t="shared" si="27"/>
        <v>0.40540100485253827</v>
      </c>
    </row>
    <row r="445" spans="8:15">
      <c r="H445" t="s">
        <v>8219</v>
      </c>
      <c r="I445">
        <v>127</v>
      </c>
      <c r="J445" s="21">
        <f t="shared" si="24"/>
        <v>-7.9915361418050709E-2</v>
      </c>
      <c r="K445" s="21">
        <f t="shared" si="25"/>
        <v>0.46815228613060494</v>
      </c>
      <c r="L445" t="s">
        <v>8221</v>
      </c>
      <c r="M445">
        <v>179</v>
      </c>
      <c r="N445" s="21">
        <f t="shared" si="26"/>
        <v>2.6248823175466267</v>
      </c>
      <c r="O445" s="21">
        <f t="shared" si="27"/>
        <v>0.99566605399277186</v>
      </c>
    </row>
    <row r="446" spans="8:15">
      <c r="H446" t="s">
        <v>8219</v>
      </c>
      <c r="I446">
        <v>159</v>
      </c>
      <c r="J446" s="21">
        <f t="shared" si="24"/>
        <v>-4.2031102340379684E-2</v>
      </c>
      <c r="K446" s="21">
        <f t="shared" si="25"/>
        <v>0.48323695196780292</v>
      </c>
      <c r="L446" t="s">
        <v>8221</v>
      </c>
      <c r="M446">
        <v>3</v>
      </c>
      <c r="N446" s="21">
        <f t="shared" si="26"/>
        <v>-0.23939151384953189</v>
      </c>
      <c r="O446" s="21">
        <f t="shared" si="27"/>
        <v>0.40540100485253827</v>
      </c>
    </row>
    <row r="447" spans="8:15">
      <c r="H447" t="s">
        <v>8219</v>
      </c>
      <c r="I447">
        <v>177</v>
      </c>
      <c r="J447" s="21">
        <f t="shared" si="24"/>
        <v>-2.0721206609189729E-2</v>
      </c>
      <c r="K447" s="21">
        <f t="shared" si="25"/>
        <v>0.49173402611156158</v>
      </c>
      <c r="L447" t="s">
        <v>8221</v>
      </c>
      <c r="M447">
        <v>23</v>
      </c>
      <c r="N447" s="21">
        <f t="shared" si="26"/>
        <v>8.6094148809122487E-2</v>
      </c>
      <c r="O447" s="21">
        <f t="shared" si="27"/>
        <v>0.53430421253526594</v>
      </c>
    </row>
    <row r="448" spans="8:15">
      <c r="H448" t="s">
        <v>8219</v>
      </c>
      <c r="I448">
        <v>47</v>
      </c>
      <c r="J448" s="21">
        <f t="shared" si="24"/>
        <v>-0.17462600911222828</v>
      </c>
      <c r="K448" s="21">
        <f t="shared" si="25"/>
        <v>0.43068675514080984</v>
      </c>
      <c r="L448" t="s">
        <v>8221</v>
      </c>
      <c r="M448">
        <v>23</v>
      </c>
      <c r="N448" s="21">
        <f t="shared" si="26"/>
        <v>8.6094148809122487E-2</v>
      </c>
      <c r="O448" s="21">
        <f t="shared" si="27"/>
        <v>0.53430421253526594</v>
      </c>
    </row>
    <row r="449" spans="8:15">
      <c r="H449" t="s">
        <v>8219</v>
      </c>
      <c r="I449">
        <v>1</v>
      </c>
      <c r="J449" s="21">
        <f t="shared" si="24"/>
        <v>-0.2290846315363804</v>
      </c>
      <c r="K449" s="21">
        <f t="shared" si="25"/>
        <v>0.40940156906316655</v>
      </c>
      <c r="L449" t="s">
        <v>8221</v>
      </c>
      <c r="M449">
        <v>12</v>
      </c>
      <c r="N449" s="21">
        <f t="shared" si="26"/>
        <v>-9.2922965653137429E-2</v>
      </c>
      <c r="O449" s="21">
        <f t="shared" si="27"/>
        <v>0.46298238036470224</v>
      </c>
    </row>
    <row r="450" spans="8:15">
      <c r="H450" t="s">
        <v>8219</v>
      </c>
      <c r="I450">
        <v>16</v>
      </c>
      <c r="J450" s="21">
        <f t="shared" ref="J450:J513" si="28">STANDARDIZE(I450,$B$7,$B$12)</f>
        <v>-0.21132638509372209</v>
      </c>
      <c r="K450" s="21">
        <f t="shared" ref="K450:K513" si="29">_xlfn.NORM.S.DIST(J450,TRUE)</f>
        <v>0.41631629774116047</v>
      </c>
      <c r="L450" t="s">
        <v>8221</v>
      </c>
      <c r="M450">
        <v>0</v>
      </c>
      <c r="N450" s="21">
        <f t="shared" ref="N450:N513" si="30">STANDARDIZE(M450,$C$7,$C$12)</f>
        <v>-0.28821436324833005</v>
      </c>
      <c r="O450" s="21">
        <f t="shared" ref="O450:O513" si="31">_xlfn.NORM.S.DIST(N450,TRUE)</f>
        <v>0.386591327392803</v>
      </c>
    </row>
    <row r="451" spans="8:15">
      <c r="H451" t="s">
        <v>8219</v>
      </c>
      <c r="I451">
        <v>115</v>
      </c>
      <c r="J451" s="21">
        <f t="shared" si="28"/>
        <v>-9.4121958572177353E-2</v>
      </c>
      <c r="K451" s="21">
        <f t="shared" si="29"/>
        <v>0.46250613869671464</v>
      </c>
      <c r="L451" t="s">
        <v>8221</v>
      </c>
      <c r="M451">
        <v>32</v>
      </c>
      <c r="N451" s="21">
        <f t="shared" si="30"/>
        <v>0.23256269700551696</v>
      </c>
      <c r="O451" s="21">
        <f t="shared" si="31"/>
        <v>0.59194950171512262</v>
      </c>
    </row>
    <row r="452" spans="8:15">
      <c r="H452" t="s">
        <v>8219</v>
      </c>
      <c r="I452">
        <v>133</v>
      </c>
      <c r="J452" s="21">
        <f t="shared" si="28"/>
        <v>-7.2812062840987402E-2</v>
      </c>
      <c r="K452" s="21">
        <f t="shared" si="29"/>
        <v>0.47097783583953684</v>
      </c>
      <c r="L452" t="s">
        <v>8221</v>
      </c>
      <c r="M452">
        <v>2</v>
      </c>
      <c r="N452" s="21">
        <f t="shared" si="30"/>
        <v>-0.25566579698246461</v>
      </c>
      <c r="O452" s="21">
        <f t="shared" si="31"/>
        <v>0.39910445381051241</v>
      </c>
    </row>
    <row r="453" spans="8:15">
      <c r="H453" t="s">
        <v>8219</v>
      </c>
      <c r="I453">
        <v>70</v>
      </c>
      <c r="J453" s="21">
        <f t="shared" si="28"/>
        <v>-0.14739669790015222</v>
      </c>
      <c r="K453" s="21">
        <f t="shared" si="29"/>
        <v>0.44140945587541125</v>
      </c>
      <c r="L453" t="s">
        <v>8221</v>
      </c>
      <c r="M453">
        <v>7</v>
      </c>
      <c r="N453" s="21">
        <f t="shared" si="30"/>
        <v>-0.17429438131780103</v>
      </c>
      <c r="O453" s="21">
        <f t="shared" si="31"/>
        <v>0.43081705736078296</v>
      </c>
    </row>
    <row r="454" spans="8:15">
      <c r="H454" t="s">
        <v>8219</v>
      </c>
      <c r="I454">
        <v>62</v>
      </c>
      <c r="J454" s="21">
        <f t="shared" si="28"/>
        <v>-0.15686776266957</v>
      </c>
      <c r="K454" s="21">
        <f t="shared" si="29"/>
        <v>0.43767453346415719</v>
      </c>
      <c r="L454" t="s">
        <v>8221</v>
      </c>
      <c r="M454">
        <v>4</v>
      </c>
      <c r="N454" s="21">
        <f t="shared" si="30"/>
        <v>-0.22311723071659917</v>
      </c>
      <c r="O454" s="21">
        <f t="shared" si="31"/>
        <v>0.4117221340907683</v>
      </c>
    </row>
    <row r="455" spans="8:15">
      <c r="H455" t="s">
        <v>8219</v>
      </c>
      <c r="I455">
        <v>10</v>
      </c>
      <c r="J455" s="21">
        <f t="shared" si="28"/>
        <v>-0.21842968367078541</v>
      </c>
      <c r="K455" s="21">
        <f t="shared" si="29"/>
        <v>0.41354716981882511</v>
      </c>
      <c r="L455" t="s">
        <v>8221</v>
      </c>
      <c r="M455">
        <v>196</v>
      </c>
      <c r="N455" s="21">
        <f t="shared" si="30"/>
        <v>2.901545130806483</v>
      </c>
      <c r="O455" s="21">
        <f t="shared" si="31"/>
        <v>0.99814336356161848</v>
      </c>
    </row>
    <row r="456" spans="8:15">
      <c r="H456" t="s">
        <v>8219</v>
      </c>
      <c r="I456">
        <v>499</v>
      </c>
      <c r="J456" s="21">
        <f t="shared" si="28"/>
        <v>0.36048915035987505</v>
      </c>
      <c r="K456" s="21">
        <f t="shared" si="29"/>
        <v>0.64075931561514654</v>
      </c>
      <c r="L456" t="s">
        <v>8221</v>
      </c>
      <c r="M456">
        <v>11</v>
      </c>
      <c r="N456" s="21">
        <f t="shared" si="30"/>
        <v>-0.10919724878607015</v>
      </c>
      <c r="O456" s="21">
        <f t="shared" si="31"/>
        <v>0.45652302120625177</v>
      </c>
    </row>
    <row r="457" spans="8:15">
      <c r="H457" t="s">
        <v>8219</v>
      </c>
      <c r="I457">
        <v>47</v>
      </c>
      <c r="J457" s="21">
        <f t="shared" si="28"/>
        <v>-0.17462600911222828</v>
      </c>
      <c r="K457" s="21">
        <f t="shared" si="29"/>
        <v>0.43068675514080984</v>
      </c>
      <c r="L457" t="s">
        <v>8221</v>
      </c>
      <c r="M457">
        <v>9</v>
      </c>
      <c r="N457" s="21">
        <f t="shared" si="30"/>
        <v>-0.14174581505193559</v>
      </c>
      <c r="O457" s="21">
        <f t="shared" si="31"/>
        <v>0.4436403925467165</v>
      </c>
    </row>
    <row r="458" spans="8:15">
      <c r="H458" t="s">
        <v>8219</v>
      </c>
      <c r="I458">
        <v>28</v>
      </c>
      <c r="J458" s="21">
        <f t="shared" si="28"/>
        <v>-0.19711978793959548</v>
      </c>
      <c r="K458" s="21">
        <f t="shared" si="29"/>
        <v>0.42186689934285598</v>
      </c>
      <c r="L458" t="s">
        <v>8221</v>
      </c>
      <c r="M458">
        <v>5</v>
      </c>
      <c r="N458" s="21">
        <f t="shared" si="30"/>
        <v>-0.20684294758366648</v>
      </c>
      <c r="O458" s="21">
        <f t="shared" si="31"/>
        <v>0.41806625702373457</v>
      </c>
    </row>
    <row r="459" spans="8:15">
      <c r="H459" t="s">
        <v>8219</v>
      </c>
      <c r="I459">
        <v>24</v>
      </c>
      <c r="J459" s="21">
        <f t="shared" si="28"/>
        <v>-0.20185532032430434</v>
      </c>
      <c r="K459" s="21">
        <f t="shared" si="29"/>
        <v>0.42001491610780073</v>
      </c>
      <c r="L459" t="s">
        <v>8221</v>
      </c>
      <c r="M459">
        <v>8</v>
      </c>
      <c r="N459" s="21">
        <f t="shared" si="30"/>
        <v>-0.15802009818486831</v>
      </c>
      <c r="O459" s="21">
        <f t="shared" si="31"/>
        <v>0.43722048081346943</v>
      </c>
    </row>
    <row r="460" spans="8:15">
      <c r="H460" t="s">
        <v>8219</v>
      </c>
      <c r="I460">
        <v>76</v>
      </c>
      <c r="J460" s="21">
        <f t="shared" si="28"/>
        <v>-0.14029339932308893</v>
      </c>
      <c r="K460" s="21">
        <f t="shared" si="29"/>
        <v>0.44421408966288911</v>
      </c>
      <c r="L460" t="s">
        <v>8221</v>
      </c>
      <c r="M460">
        <v>229</v>
      </c>
      <c r="N460" s="21">
        <f t="shared" si="30"/>
        <v>3.4385964741932624</v>
      </c>
      <c r="O460" s="21">
        <f t="shared" si="31"/>
        <v>0.99970763092836235</v>
      </c>
    </row>
    <row r="461" spans="8:15">
      <c r="H461" t="s">
        <v>8219</v>
      </c>
      <c r="I461">
        <v>98</v>
      </c>
      <c r="J461" s="21">
        <f t="shared" si="28"/>
        <v>-0.11424797120719009</v>
      </c>
      <c r="K461" s="21">
        <f t="shared" si="29"/>
        <v>0.45452061265204025</v>
      </c>
      <c r="L461" t="s">
        <v>8221</v>
      </c>
      <c r="M461">
        <v>40</v>
      </c>
      <c r="N461" s="21">
        <f t="shared" si="30"/>
        <v>0.36275696206897873</v>
      </c>
      <c r="O461" s="21">
        <f t="shared" si="31"/>
        <v>0.64160677787223896</v>
      </c>
    </row>
    <row r="462" spans="8:15">
      <c r="H462" t="s">
        <v>8219</v>
      </c>
      <c r="I462">
        <v>30</v>
      </c>
      <c r="J462" s="21">
        <f t="shared" si="28"/>
        <v>-0.19475202174724102</v>
      </c>
      <c r="K462" s="21">
        <f t="shared" si="29"/>
        <v>0.42279354204580544</v>
      </c>
      <c r="L462" t="s">
        <v>8221</v>
      </c>
      <c r="M462">
        <v>123</v>
      </c>
      <c r="N462" s="21">
        <f t="shared" si="30"/>
        <v>1.7135224621023943</v>
      </c>
      <c r="O462" s="21">
        <f t="shared" si="31"/>
        <v>0.95669176770179265</v>
      </c>
    </row>
    <row r="463" spans="8:15">
      <c r="H463" t="s">
        <v>8219</v>
      </c>
      <c r="I463">
        <v>478</v>
      </c>
      <c r="J463" s="21">
        <f t="shared" si="28"/>
        <v>0.3356276053401534</v>
      </c>
      <c r="K463" s="21">
        <f t="shared" si="29"/>
        <v>0.63142414784761303</v>
      </c>
      <c r="L463" t="s">
        <v>8221</v>
      </c>
      <c r="M463">
        <v>5</v>
      </c>
      <c r="N463" s="21">
        <f t="shared" si="30"/>
        <v>-0.20684294758366648</v>
      </c>
      <c r="O463" s="21">
        <f t="shared" si="31"/>
        <v>0.41806625702373457</v>
      </c>
    </row>
    <row r="464" spans="8:15">
      <c r="H464" t="s">
        <v>8219</v>
      </c>
      <c r="I464">
        <v>74</v>
      </c>
      <c r="J464" s="21">
        <f t="shared" si="28"/>
        <v>-0.14266116551544336</v>
      </c>
      <c r="K464" s="21">
        <f t="shared" si="29"/>
        <v>0.44327889417822158</v>
      </c>
      <c r="L464" t="s">
        <v>8221</v>
      </c>
      <c r="M464">
        <v>148</v>
      </c>
      <c r="N464" s="21">
        <f t="shared" si="30"/>
        <v>2.1203795404257124</v>
      </c>
      <c r="O464" s="21">
        <f t="shared" si="31"/>
        <v>0.98301297465738546</v>
      </c>
    </row>
    <row r="465" spans="8:15">
      <c r="H465" t="s">
        <v>8219</v>
      </c>
      <c r="I465">
        <v>131</v>
      </c>
      <c r="J465" s="21">
        <f t="shared" si="28"/>
        <v>-7.5179829033341833E-2</v>
      </c>
      <c r="K465" s="21">
        <f t="shared" si="29"/>
        <v>0.47003581651450416</v>
      </c>
      <c r="L465" t="s">
        <v>8221</v>
      </c>
      <c r="M465">
        <v>10</v>
      </c>
      <c r="N465" s="21">
        <f t="shared" si="30"/>
        <v>-0.12547153191900287</v>
      </c>
      <c r="O465" s="21">
        <f t="shared" si="31"/>
        <v>0.45007513057327431</v>
      </c>
    </row>
    <row r="466" spans="8:15">
      <c r="H466" t="s">
        <v>8219</v>
      </c>
      <c r="I466">
        <v>61</v>
      </c>
      <c r="J466" s="21">
        <f t="shared" si="28"/>
        <v>-0.15805164576574721</v>
      </c>
      <c r="K466" s="21">
        <f t="shared" si="29"/>
        <v>0.43720805133796614</v>
      </c>
      <c r="L466" t="s">
        <v>8221</v>
      </c>
      <c r="M466">
        <v>4</v>
      </c>
      <c r="N466" s="21">
        <f t="shared" si="30"/>
        <v>-0.22311723071659917</v>
      </c>
      <c r="O466" s="21">
        <f t="shared" si="31"/>
        <v>0.4117221340907683</v>
      </c>
    </row>
    <row r="467" spans="8:15">
      <c r="H467" t="s">
        <v>8219</v>
      </c>
      <c r="I467">
        <v>1071</v>
      </c>
      <c r="J467" s="21">
        <f t="shared" si="28"/>
        <v>1.0376702813732448</v>
      </c>
      <c r="K467" s="21">
        <f t="shared" si="29"/>
        <v>0.85028820734817723</v>
      </c>
      <c r="L467" t="s">
        <v>8221</v>
      </c>
      <c r="M467">
        <v>21</v>
      </c>
      <c r="N467" s="21">
        <f t="shared" si="30"/>
        <v>5.3545582543257052E-2</v>
      </c>
      <c r="O467" s="21">
        <f t="shared" si="31"/>
        <v>0.52135139345003001</v>
      </c>
    </row>
    <row r="468" spans="8:15">
      <c r="H468" t="s">
        <v>8219</v>
      </c>
      <c r="I468">
        <v>122</v>
      </c>
      <c r="J468" s="21">
        <f t="shared" si="28"/>
        <v>-8.5834776898936815E-2</v>
      </c>
      <c r="K468" s="21">
        <f t="shared" si="29"/>
        <v>0.46579888025901045</v>
      </c>
      <c r="L468" t="s">
        <v>8221</v>
      </c>
      <c r="M468">
        <v>2</v>
      </c>
      <c r="N468" s="21">
        <f t="shared" si="30"/>
        <v>-0.25566579698246461</v>
      </c>
      <c r="O468" s="21">
        <f t="shared" si="31"/>
        <v>0.39910445381051241</v>
      </c>
    </row>
    <row r="469" spans="8:15">
      <c r="H469" t="s">
        <v>8219</v>
      </c>
      <c r="I469">
        <v>111</v>
      </c>
      <c r="J469" s="21">
        <f t="shared" si="28"/>
        <v>-9.8857490956886229E-2</v>
      </c>
      <c r="K469" s="21">
        <f t="shared" si="29"/>
        <v>0.46062571040810524</v>
      </c>
      <c r="L469" t="s">
        <v>8221</v>
      </c>
      <c r="M469">
        <v>0</v>
      </c>
      <c r="N469" s="21">
        <f t="shared" si="30"/>
        <v>-0.28821436324833005</v>
      </c>
      <c r="O469" s="21">
        <f t="shared" si="31"/>
        <v>0.386591327392803</v>
      </c>
    </row>
    <row r="470" spans="8:15">
      <c r="H470" t="s">
        <v>8219</v>
      </c>
      <c r="I470">
        <v>255</v>
      </c>
      <c r="J470" s="21">
        <f t="shared" si="28"/>
        <v>7.1621674892633408E-2</v>
      </c>
      <c r="K470" s="21">
        <f t="shared" si="29"/>
        <v>0.52854850484952021</v>
      </c>
      <c r="L470" t="s">
        <v>8221</v>
      </c>
      <c r="M470">
        <v>4</v>
      </c>
      <c r="N470" s="21">
        <f t="shared" si="30"/>
        <v>-0.22311723071659917</v>
      </c>
      <c r="O470" s="21">
        <f t="shared" si="31"/>
        <v>0.4117221340907683</v>
      </c>
    </row>
    <row r="471" spans="8:15">
      <c r="H471" t="s">
        <v>8219</v>
      </c>
      <c r="I471">
        <v>141</v>
      </c>
      <c r="J471" s="21">
        <f t="shared" si="28"/>
        <v>-6.3340998071569635E-2</v>
      </c>
      <c r="K471" s="21">
        <f t="shared" si="29"/>
        <v>0.47474748477481593</v>
      </c>
      <c r="L471" t="s">
        <v>8221</v>
      </c>
      <c r="M471">
        <v>1</v>
      </c>
      <c r="N471" s="21">
        <f t="shared" si="30"/>
        <v>-0.27194008011539733</v>
      </c>
      <c r="O471" s="21">
        <f t="shared" si="31"/>
        <v>0.39283404631333929</v>
      </c>
    </row>
    <row r="472" spans="8:15">
      <c r="H472" t="s">
        <v>8219</v>
      </c>
      <c r="I472">
        <v>159</v>
      </c>
      <c r="J472" s="21">
        <f t="shared" si="28"/>
        <v>-4.2031102340379684E-2</v>
      </c>
      <c r="K472" s="21">
        <f t="shared" si="29"/>
        <v>0.48323695196780292</v>
      </c>
      <c r="L472" t="s">
        <v>8221</v>
      </c>
      <c r="M472">
        <v>30</v>
      </c>
      <c r="N472" s="21">
        <f t="shared" si="30"/>
        <v>0.20001413073965152</v>
      </c>
      <c r="O472" s="21">
        <f t="shared" si="31"/>
        <v>0.5792652351537958</v>
      </c>
    </row>
    <row r="473" spans="8:15">
      <c r="H473" t="s">
        <v>8219</v>
      </c>
      <c r="I473">
        <v>99</v>
      </c>
      <c r="J473" s="21">
        <f t="shared" si="28"/>
        <v>-0.11306408811101286</v>
      </c>
      <c r="K473" s="21">
        <f t="shared" si="29"/>
        <v>0.4549898729575298</v>
      </c>
      <c r="L473" t="s">
        <v>8221</v>
      </c>
      <c r="M473">
        <v>3</v>
      </c>
      <c r="N473" s="21">
        <f t="shared" si="30"/>
        <v>-0.23939151384953189</v>
      </c>
      <c r="O473" s="21">
        <f t="shared" si="31"/>
        <v>0.40540100485253827</v>
      </c>
    </row>
    <row r="474" spans="8:15">
      <c r="H474" t="s">
        <v>8219</v>
      </c>
      <c r="I474">
        <v>96</v>
      </c>
      <c r="J474" s="21">
        <f t="shared" si="28"/>
        <v>-0.11661573739954452</v>
      </c>
      <c r="K474" s="21">
        <f t="shared" si="29"/>
        <v>0.45358228308826204</v>
      </c>
      <c r="L474" t="s">
        <v>8221</v>
      </c>
      <c r="M474">
        <v>975</v>
      </c>
      <c r="N474" s="21">
        <f t="shared" si="30"/>
        <v>15.579211691361071</v>
      </c>
      <c r="O474" s="21">
        <f t="shared" si="31"/>
        <v>1</v>
      </c>
    </row>
    <row r="475" spans="8:15">
      <c r="H475" t="s">
        <v>8219</v>
      </c>
      <c r="I475">
        <v>27</v>
      </c>
      <c r="J475" s="21">
        <f t="shared" si="28"/>
        <v>-0.19830367103577268</v>
      </c>
      <c r="K475" s="21">
        <f t="shared" si="29"/>
        <v>0.42140373982723822</v>
      </c>
      <c r="L475" t="s">
        <v>8221</v>
      </c>
      <c r="M475">
        <v>167</v>
      </c>
      <c r="N475" s="21">
        <f t="shared" si="30"/>
        <v>2.4295909199514338</v>
      </c>
      <c r="O475" s="21">
        <f t="shared" si="31"/>
        <v>0.99244206344435859</v>
      </c>
    </row>
    <row r="476" spans="8:15">
      <c r="H476" t="s">
        <v>8219</v>
      </c>
      <c r="I476">
        <v>166</v>
      </c>
      <c r="J476" s="21">
        <f t="shared" si="28"/>
        <v>-3.3743920667139146E-2</v>
      </c>
      <c r="K476" s="21">
        <f t="shared" si="29"/>
        <v>0.48654067763562175</v>
      </c>
      <c r="L476" t="s">
        <v>8221</v>
      </c>
      <c r="M476">
        <v>5</v>
      </c>
      <c r="N476" s="21">
        <f t="shared" si="30"/>
        <v>-0.20684294758366648</v>
      </c>
      <c r="O476" s="21">
        <f t="shared" si="31"/>
        <v>0.41806625702373457</v>
      </c>
    </row>
    <row r="477" spans="8:15">
      <c r="H477" t="s">
        <v>8219</v>
      </c>
      <c r="I477">
        <v>76</v>
      </c>
      <c r="J477" s="21">
        <f t="shared" si="28"/>
        <v>-0.14029339932308893</v>
      </c>
      <c r="K477" s="21">
        <f t="shared" si="29"/>
        <v>0.44421408966288911</v>
      </c>
      <c r="L477" t="s">
        <v>8221</v>
      </c>
      <c r="M477">
        <v>18</v>
      </c>
      <c r="N477" s="21">
        <f t="shared" si="30"/>
        <v>4.72273314445889E-3</v>
      </c>
      <c r="O477" s="21">
        <f t="shared" si="31"/>
        <v>0.50188409092651587</v>
      </c>
    </row>
    <row r="478" spans="8:15">
      <c r="H478" t="s">
        <v>8219</v>
      </c>
      <c r="I478">
        <v>211</v>
      </c>
      <c r="J478" s="21">
        <f t="shared" si="28"/>
        <v>1.9530818660835739E-2</v>
      </c>
      <c r="K478" s="21">
        <f t="shared" si="29"/>
        <v>0.50779117400388807</v>
      </c>
      <c r="L478" t="s">
        <v>8221</v>
      </c>
      <c r="M478">
        <v>98</v>
      </c>
      <c r="N478" s="21">
        <f t="shared" si="30"/>
        <v>1.3066653837790763</v>
      </c>
      <c r="O478" s="21">
        <f t="shared" si="31"/>
        <v>0.90433680996478438</v>
      </c>
    </row>
    <row r="479" spans="8:15">
      <c r="H479" t="s">
        <v>8219</v>
      </c>
      <c r="I479">
        <v>21</v>
      </c>
      <c r="J479" s="21">
        <f t="shared" si="28"/>
        <v>-0.205406969612836</v>
      </c>
      <c r="K479" s="21">
        <f t="shared" si="29"/>
        <v>0.41862708770502882</v>
      </c>
      <c r="L479" t="s">
        <v>8221</v>
      </c>
      <c r="M479">
        <v>4</v>
      </c>
      <c r="N479" s="21">
        <f t="shared" si="30"/>
        <v>-0.22311723071659917</v>
      </c>
      <c r="O479" s="21">
        <f t="shared" si="31"/>
        <v>0.4117221340907683</v>
      </c>
    </row>
    <row r="480" spans="8:15">
      <c r="H480" t="s">
        <v>8219</v>
      </c>
      <c r="I480">
        <v>61</v>
      </c>
      <c r="J480" s="21">
        <f t="shared" si="28"/>
        <v>-0.15805164576574721</v>
      </c>
      <c r="K480" s="21">
        <f t="shared" si="29"/>
        <v>0.43720805133796614</v>
      </c>
      <c r="L480" t="s">
        <v>8221</v>
      </c>
      <c r="M480">
        <v>3</v>
      </c>
      <c r="N480" s="21">
        <f t="shared" si="30"/>
        <v>-0.23939151384953189</v>
      </c>
      <c r="O480" s="21">
        <f t="shared" si="31"/>
        <v>0.40540100485253827</v>
      </c>
    </row>
    <row r="481" spans="8:15">
      <c r="H481" t="s">
        <v>8219</v>
      </c>
      <c r="I481">
        <v>30</v>
      </c>
      <c r="J481" s="21">
        <f t="shared" si="28"/>
        <v>-0.19475202174724102</v>
      </c>
      <c r="K481" s="21">
        <f t="shared" si="29"/>
        <v>0.42279354204580544</v>
      </c>
      <c r="L481" t="s">
        <v>8221</v>
      </c>
      <c r="M481">
        <v>1</v>
      </c>
      <c r="N481" s="21">
        <f t="shared" si="30"/>
        <v>-0.27194008011539733</v>
      </c>
      <c r="O481" s="21">
        <f t="shared" si="31"/>
        <v>0.39283404631333929</v>
      </c>
    </row>
    <row r="482" spans="8:15">
      <c r="H482" t="s">
        <v>8219</v>
      </c>
      <c r="I482">
        <v>375</v>
      </c>
      <c r="J482" s="21">
        <f t="shared" si="28"/>
        <v>0.21368764643389976</v>
      </c>
      <c r="K482" s="21">
        <f t="shared" si="29"/>
        <v>0.58460467722111553</v>
      </c>
      <c r="L482" t="s">
        <v>8221</v>
      </c>
      <c r="M482">
        <v>0</v>
      </c>
      <c r="N482" s="21">
        <f t="shared" si="30"/>
        <v>-0.28821436324833005</v>
      </c>
      <c r="O482" s="21">
        <f t="shared" si="31"/>
        <v>0.386591327392803</v>
      </c>
    </row>
    <row r="483" spans="8:15">
      <c r="H483" t="s">
        <v>8219</v>
      </c>
      <c r="I483">
        <v>111</v>
      </c>
      <c r="J483" s="21">
        <f t="shared" si="28"/>
        <v>-9.8857490956886229E-2</v>
      </c>
      <c r="K483" s="21">
        <f t="shared" si="29"/>
        <v>0.46062571040810524</v>
      </c>
      <c r="L483" t="s">
        <v>8221</v>
      </c>
      <c r="M483">
        <v>9</v>
      </c>
      <c r="N483" s="21">
        <f t="shared" si="30"/>
        <v>-0.14174581505193559</v>
      </c>
      <c r="O483" s="21">
        <f t="shared" si="31"/>
        <v>0.4436403925467165</v>
      </c>
    </row>
    <row r="484" spans="8:15">
      <c r="H484" t="s">
        <v>8219</v>
      </c>
      <c r="I484">
        <v>123</v>
      </c>
      <c r="J484" s="21">
        <f t="shared" si="28"/>
        <v>-8.4650893802759586E-2</v>
      </c>
      <c r="K484" s="21">
        <f t="shared" si="29"/>
        <v>0.46626946841710826</v>
      </c>
      <c r="L484" t="s">
        <v>8221</v>
      </c>
      <c r="M484">
        <v>2</v>
      </c>
      <c r="N484" s="21">
        <f t="shared" si="30"/>
        <v>-0.25566579698246461</v>
      </c>
      <c r="O484" s="21">
        <f t="shared" si="31"/>
        <v>0.39910445381051241</v>
      </c>
    </row>
    <row r="485" spans="8:15">
      <c r="H485" t="s">
        <v>8219</v>
      </c>
      <c r="I485">
        <v>70</v>
      </c>
      <c r="J485" s="21">
        <f t="shared" si="28"/>
        <v>-0.14739669790015222</v>
      </c>
      <c r="K485" s="21">
        <f t="shared" si="29"/>
        <v>0.44140945587541125</v>
      </c>
      <c r="L485" t="s">
        <v>8221</v>
      </c>
      <c r="M485">
        <v>0</v>
      </c>
      <c r="N485" s="21">
        <f t="shared" si="30"/>
        <v>-0.28821436324833005</v>
      </c>
      <c r="O485" s="21">
        <f t="shared" si="31"/>
        <v>0.386591327392803</v>
      </c>
    </row>
    <row r="486" spans="8:15">
      <c r="H486" t="s">
        <v>8219</v>
      </c>
      <c r="I486">
        <v>85</v>
      </c>
      <c r="J486" s="21">
        <f t="shared" si="28"/>
        <v>-0.12963845145749395</v>
      </c>
      <c r="K486" s="21">
        <f t="shared" si="29"/>
        <v>0.44842624003585801</v>
      </c>
      <c r="L486" t="s">
        <v>8221</v>
      </c>
      <c r="M486">
        <v>147</v>
      </c>
      <c r="N486" s="21">
        <f t="shared" si="30"/>
        <v>2.1041052572927796</v>
      </c>
      <c r="O486" s="21">
        <f t="shared" si="31"/>
        <v>0.98231536681861209</v>
      </c>
    </row>
    <row r="487" spans="8:15">
      <c r="H487" t="s">
        <v>8219</v>
      </c>
      <c r="I487">
        <v>86</v>
      </c>
      <c r="J487" s="21">
        <f t="shared" si="28"/>
        <v>-0.12845456836131672</v>
      </c>
      <c r="K487" s="21">
        <f t="shared" si="29"/>
        <v>0.44889462474332431</v>
      </c>
      <c r="L487" t="s">
        <v>8221</v>
      </c>
      <c r="M487">
        <v>49</v>
      </c>
      <c r="N487" s="21">
        <f t="shared" si="30"/>
        <v>0.50922551026537322</v>
      </c>
      <c r="O487" s="21">
        <f t="shared" si="31"/>
        <v>0.69470291807860407</v>
      </c>
    </row>
    <row r="488" spans="8:15">
      <c r="H488" t="s">
        <v>8219</v>
      </c>
      <c r="I488">
        <v>13</v>
      </c>
      <c r="J488" s="21">
        <f t="shared" si="28"/>
        <v>-0.21487803438225375</v>
      </c>
      <c r="K488" s="21">
        <f t="shared" si="29"/>
        <v>0.41493120545075307</v>
      </c>
      <c r="L488" t="s">
        <v>8221</v>
      </c>
      <c r="M488">
        <v>1</v>
      </c>
      <c r="N488" s="21">
        <f t="shared" si="30"/>
        <v>-0.27194008011539733</v>
      </c>
      <c r="O488" s="21">
        <f t="shared" si="31"/>
        <v>0.39283404631333929</v>
      </c>
    </row>
    <row r="489" spans="8:15">
      <c r="H489" t="s">
        <v>8219</v>
      </c>
      <c r="I489">
        <v>33</v>
      </c>
      <c r="J489" s="21">
        <f t="shared" si="28"/>
        <v>-0.19120037245870936</v>
      </c>
      <c r="K489" s="21">
        <f t="shared" si="29"/>
        <v>0.42418430590942285</v>
      </c>
      <c r="L489" t="s">
        <v>8221</v>
      </c>
      <c r="M489">
        <v>2</v>
      </c>
      <c r="N489" s="21">
        <f t="shared" si="30"/>
        <v>-0.25566579698246461</v>
      </c>
      <c r="O489" s="21">
        <f t="shared" si="31"/>
        <v>0.39910445381051241</v>
      </c>
    </row>
    <row r="490" spans="8:15">
      <c r="H490" t="s">
        <v>8219</v>
      </c>
      <c r="I490">
        <v>15</v>
      </c>
      <c r="J490" s="21">
        <f t="shared" si="28"/>
        <v>-0.21251026818989932</v>
      </c>
      <c r="K490" s="21">
        <f t="shared" si="29"/>
        <v>0.41585448393325064</v>
      </c>
      <c r="L490" t="s">
        <v>8221</v>
      </c>
      <c r="M490">
        <v>7</v>
      </c>
      <c r="N490" s="21">
        <f t="shared" si="30"/>
        <v>-0.17429438131780103</v>
      </c>
      <c r="O490" s="21">
        <f t="shared" si="31"/>
        <v>0.43081705736078296</v>
      </c>
    </row>
    <row r="491" spans="8:15">
      <c r="H491" t="s">
        <v>8219</v>
      </c>
      <c r="I491">
        <v>273</v>
      </c>
      <c r="J491" s="21">
        <f t="shared" si="28"/>
        <v>9.2931570623823359E-2</v>
      </c>
      <c r="K491" s="21">
        <f t="shared" si="29"/>
        <v>0.53702103773157228</v>
      </c>
      <c r="L491" t="s">
        <v>8221</v>
      </c>
      <c r="M491">
        <v>4</v>
      </c>
      <c r="N491" s="21">
        <f t="shared" si="30"/>
        <v>-0.22311723071659917</v>
      </c>
      <c r="O491" s="21">
        <f t="shared" si="31"/>
        <v>0.4117221340907683</v>
      </c>
    </row>
    <row r="492" spans="8:15">
      <c r="H492" t="s">
        <v>8219</v>
      </c>
      <c r="I492">
        <v>714</v>
      </c>
      <c r="J492" s="21">
        <f t="shared" si="28"/>
        <v>0.61502401603797729</v>
      </c>
      <c r="K492" s="21">
        <f t="shared" si="29"/>
        <v>0.73073056986963714</v>
      </c>
      <c r="L492" t="s">
        <v>8221</v>
      </c>
      <c r="M492">
        <v>27</v>
      </c>
      <c r="N492" s="21">
        <f t="shared" si="30"/>
        <v>0.15119128134085336</v>
      </c>
      <c r="O492" s="21">
        <f t="shared" si="31"/>
        <v>0.56008758614093224</v>
      </c>
    </row>
    <row r="493" spans="8:15">
      <c r="H493" t="s">
        <v>8219</v>
      </c>
      <c r="I493">
        <v>170</v>
      </c>
      <c r="J493" s="21">
        <f t="shared" si="28"/>
        <v>-2.9008388282430266E-2</v>
      </c>
      <c r="K493" s="21">
        <f t="shared" si="29"/>
        <v>0.48842895026445721</v>
      </c>
      <c r="L493" t="s">
        <v>8221</v>
      </c>
      <c r="M493">
        <v>94</v>
      </c>
      <c r="N493" s="21">
        <f t="shared" si="30"/>
        <v>1.2415682512473454</v>
      </c>
      <c r="O493" s="21">
        <f t="shared" si="31"/>
        <v>0.89280204911204319</v>
      </c>
    </row>
    <row r="494" spans="8:15">
      <c r="H494" t="s">
        <v>8219</v>
      </c>
      <c r="I494">
        <v>512</v>
      </c>
      <c r="J494" s="21">
        <f t="shared" si="28"/>
        <v>0.37587963061017887</v>
      </c>
      <c r="K494" s="21">
        <f t="shared" si="29"/>
        <v>0.64649680781156216</v>
      </c>
      <c r="L494" t="s">
        <v>8221</v>
      </c>
      <c r="M494">
        <v>29</v>
      </c>
      <c r="N494" s="21">
        <f t="shared" si="30"/>
        <v>0.1837398476067188</v>
      </c>
      <c r="O494" s="21">
        <f t="shared" si="31"/>
        <v>0.57289122640782708</v>
      </c>
    </row>
    <row r="495" spans="8:15">
      <c r="H495" t="s">
        <v>8219</v>
      </c>
      <c r="I495">
        <v>314</v>
      </c>
      <c r="J495" s="21">
        <f t="shared" si="28"/>
        <v>0.14147077756708937</v>
      </c>
      <c r="K495" s="21">
        <f t="shared" si="29"/>
        <v>0.55625097801887735</v>
      </c>
      <c r="L495" t="s">
        <v>8221</v>
      </c>
      <c r="M495">
        <v>7</v>
      </c>
      <c r="N495" s="21">
        <f t="shared" si="30"/>
        <v>-0.17429438131780103</v>
      </c>
      <c r="O495" s="21">
        <f t="shared" si="31"/>
        <v>0.43081705736078296</v>
      </c>
    </row>
    <row r="496" spans="8:15">
      <c r="H496" t="s">
        <v>8219</v>
      </c>
      <c r="I496">
        <v>167</v>
      </c>
      <c r="J496" s="21">
        <f t="shared" si="28"/>
        <v>-3.2560037570961924E-2</v>
      </c>
      <c r="K496" s="21">
        <f t="shared" si="29"/>
        <v>0.48701271915940492</v>
      </c>
      <c r="L496" t="s">
        <v>8221</v>
      </c>
      <c r="M496">
        <v>22</v>
      </c>
      <c r="N496" s="21">
        <f t="shared" si="30"/>
        <v>6.9819865676189766E-2</v>
      </c>
      <c r="O496" s="21">
        <f t="shared" si="31"/>
        <v>0.5278314823803516</v>
      </c>
    </row>
    <row r="497" spans="8:15">
      <c r="H497" t="s">
        <v>8219</v>
      </c>
      <c r="I497">
        <v>9</v>
      </c>
      <c r="J497" s="21">
        <f t="shared" si="28"/>
        <v>-0.21961356676696264</v>
      </c>
      <c r="K497" s="21">
        <f t="shared" si="29"/>
        <v>0.41308606229819478</v>
      </c>
      <c r="L497" t="s">
        <v>8221</v>
      </c>
      <c r="M497">
        <v>1</v>
      </c>
      <c r="N497" s="21">
        <f t="shared" si="30"/>
        <v>-0.27194008011539733</v>
      </c>
      <c r="O497" s="21">
        <f t="shared" si="31"/>
        <v>0.39283404631333929</v>
      </c>
    </row>
    <row r="498" spans="8:15">
      <c r="H498" t="s">
        <v>8219</v>
      </c>
      <c r="I498">
        <v>103</v>
      </c>
      <c r="J498" s="21">
        <f t="shared" si="28"/>
        <v>-0.10832855572630398</v>
      </c>
      <c r="K498" s="21">
        <f t="shared" si="29"/>
        <v>0.45686753585223405</v>
      </c>
      <c r="L498" t="s">
        <v>8221</v>
      </c>
      <c r="M498">
        <v>10</v>
      </c>
      <c r="N498" s="21">
        <f t="shared" si="30"/>
        <v>-0.12547153191900287</v>
      </c>
      <c r="O498" s="21">
        <f t="shared" si="31"/>
        <v>0.45007513057327431</v>
      </c>
    </row>
    <row r="499" spans="8:15">
      <c r="H499" t="s">
        <v>8219</v>
      </c>
      <c r="I499">
        <v>111</v>
      </c>
      <c r="J499" s="21">
        <f t="shared" si="28"/>
        <v>-9.8857490956886229E-2</v>
      </c>
      <c r="K499" s="21">
        <f t="shared" si="29"/>
        <v>0.46062571040810524</v>
      </c>
      <c r="L499" t="s">
        <v>8221</v>
      </c>
      <c r="M499">
        <v>6</v>
      </c>
      <c r="N499" s="21">
        <f t="shared" si="30"/>
        <v>-0.19056866445073375</v>
      </c>
      <c r="O499" s="21">
        <f t="shared" si="31"/>
        <v>0.42443177118606484</v>
      </c>
    </row>
    <row r="500" spans="8:15">
      <c r="H500" t="s">
        <v>8219</v>
      </c>
      <c r="I500">
        <v>271</v>
      </c>
      <c r="J500" s="21">
        <f t="shared" si="28"/>
        <v>9.0563804431468914E-2</v>
      </c>
      <c r="K500" s="21">
        <f t="shared" si="29"/>
        <v>0.53608040320963668</v>
      </c>
      <c r="L500" t="s">
        <v>8221</v>
      </c>
      <c r="M500">
        <v>24</v>
      </c>
      <c r="N500" s="21">
        <f t="shared" si="30"/>
        <v>0.10236843194205521</v>
      </c>
      <c r="O500" s="21">
        <f t="shared" si="31"/>
        <v>0.54076788016527011</v>
      </c>
    </row>
    <row r="501" spans="8:15">
      <c r="H501" t="s">
        <v>8219</v>
      </c>
      <c r="I501">
        <v>101</v>
      </c>
      <c r="J501" s="21">
        <f t="shared" si="28"/>
        <v>-0.11069632191865843</v>
      </c>
      <c r="K501" s="21">
        <f t="shared" si="29"/>
        <v>0.45592858136966657</v>
      </c>
      <c r="L501" t="s">
        <v>8221</v>
      </c>
      <c r="M501">
        <v>15</v>
      </c>
      <c r="N501" s="21">
        <f t="shared" si="30"/>
        <v>-4.4100116254339267E-2</v>
      </c>
      <c r="O501" s="21">
        <f t="shared" si="31"/>
        <v>0.48241230005939256</v>
      </c>
    </row>
    <row r="502" spans="8:15">
      <c r="H502" t="s">
        <v>8219</v>
      </c>
      <c r="I502">
        <v>57</v>
      </c>
      <c r="J502" s="21">
        <f t="shared" si="28"/>
        <v>-0.1627871781504561</v>
      </c>
      <c r="K502" s="21">
        <f t="shared" si="29"/>
        <v>0.43534300197847797</v>
      </c>
      <c r="L502" t="s">
        <v>8221</v>
      </c>
      <c r="M502">
        <v>37</v>
      </c>
      <c r="N502" s="21">
        <f t="shared" si="30"/>
        <v>0.31393411267018057</v>
      </c>
      <c r="O502" s="21">
        <f t="shared" si="31"/>
        <v>0.62321445950480325</v>
      </c>
    </row>
    <row r="503" spans="8:15">
      <c r="H503" t="s">
        <v>8219</v>
      </c>
      <c r="I503">
        <v>62</v>
      </c>
      <c r="J503" s="21">
        <f t="shared" si="28"/>
        <v>-0.15686776266957</v>
      </c>
      <c r="K503" s="21">
        <f t="shared" si="29"/>
        <v>0.43767453346415719</v>
      </c>
      <c r="L503" t="s">
        <v>8221</v>
      </c>
      <c r="M503">
        <v>20</v>
      </c>
      <c r="N503" s="21">
        <f t="shared" si="30"/>
        <v>3.7271299410324331E-2</v>
      </c>
      <c r="O503" s="21">
        <f t="shared" si="31"/>
        <v>0.51486565533036766</v>
      </c>
    </row>
    <row r="504" spans="8:15">
      <c r="H504" t="s">
        <v>8219</v>
      </c>
      <c r="I504">
        <v>32</v>
      </c>
      <c r="J504" s="21">
        <f t="shared" si="28"/>
        <v>-0.19238425555488659</v>
      </c>
      <c r="K504" s="21">
        <f t="shared" si="29"/>
        <v>0.42372061214729434</v>
      </c>
      <c r="L504" t="s">
        <v>8221</v>
      </c>
      <c r="M504">
        <v>7</v>
      </c>
      <c r="N504" s="21">
        <f t="shared" si="30"/>
        <v>-0.17429438131780103</v>
      </c>
      <c r="O504" s="21">
        <f t="shared" si="31"/>
        <v>0.43081705736078296</v>
      </c>
    </row>
    <row r="505" spans="8:15">
      <c r="H505" t="s">
        <v>8219</v>
      </c>
      <c r="I505">
        <v>141</v>
      </c>
      <c r="J505" s="21">
        <f t="shared" si="28"/>
        <v>-6.3340998071569635E-2</v>
      </c>
      <c r="K505" s="21">
        <f t="shared" si="29"/>
        <v>0.47474748477481593</v>
      </c>
      <c r="L505" t="s">
        <v>8221</v>
      </c>
      <c r="M505">
        <v>0</v>
      </c>
      <c r="N505" s="21">
        <f t="shared" si="30"/>
        <v>-0.28821436324833005</v>
      </c>
      <c r="O505" s="21">
        <f t="shared" si="31"/>
        <v>0.386591327392803</v>
      </c>
    </row>
    <row r="506" spans="8:15">
      <c r="H506" t="s">
        <v>8219</v>
      </c>
      <c r="I506">
        <v>75</v>
      </c>
      <c r="J506" s="21">
        <f t="shared" si="28"/>
        <v>-0.14147728241926613</v>
      </c>
      <c r="K506" s="21">
        <f t="shared" si="29"/>
        <v>0.44374645276098784</v>
      </c>
      <c r="L506" t="s">
        <v>8221</v>
      </c>
      <c r="M506">
        <v>21</v>
      </c>
      <c r="N506" s="21">
        <f t="shared" si="30"/>
        <v>5.3545582543257052E-2</v>
      </c>
      <c r="O506" s="21">
        <f t="shared" si="31"/>
        <v>0.52135139345003001</v>
      </c>
    </row>
    <row r="507" spans="8:15">
      <c r="H507" t="s">
        <v>8219</v>
      </c>
      <c r="I507">
        <v>46</v>
      </c>
      <c r="J507" s="21">
        <f t="shared" si="28"/>
        <v>-0.17580989220840551</v>
      </c>
      <c r="K507" s="21">
        <f t="shared" si="29"/>
        <v>0.43022164891630016</v>
      </c>
      <c r="L507" t="s">
        <v>8221</v>
      </c>
      <c r="M507">
        <v>3</v>
      </c>
      <c r="N507" s="21">
        <f t="shared" si="30"/>
        <v>-0.23939151384953189</v>
      </c>
      <c r="O507" s="21">
        <f t="shared" si="31"/>
        <v>0.40540100485253827</v>
      </c>
    </row>
    <row r="508" spans="8:15">
      <c r="H508" t="s">
        <v>8219</v>
      </c>
      <c r="I508">
        <v>103</v>
      </c>
      <c r="J508" s="21">
        <f t="shared" si="28"/>
        <v>-0.10832855572630398</v>
      </c>
      <c r="K508" s="21">
        <f t="shared" si="29"/>
        <v>0.45686753585223405</v>
      </c>
      <c r="L508" t="s">
        <v>8221</v>
      </c>
      <c r="M508">
        <v>11</v>
      </c>
      <c r="N508" s="21">
        <f t="shared" si="30"/>
        <v>-0.10919724878607015</v>
      </c>
      <c r="O508" s="21">
        <f t="shared" si="31"/>
        <v>0.45652302120625177</v>
      </c>
    </row>
    <row r="509" spans="8:15">
      <c r="H509" t="s">
        <v>8219</v>
      </c>
      <c r="I509">
        <v>6</v>
      </c>
      <c r="J509" s="21">
        <f t="shared" si="28"/>
        <v>-0.2231652160554943</v>
      </c>
      <c r="K509" s="21">
        <f t="shared" si="29"/>
        <v>0.41170346142018982</v>
      </c>
      <c r="L509" t="s">
        <v>8221</v>
      </c>
      <c r="M509">
        <v>1</v>
      </c>
      <c r="N509" s="21">
        <f t="shared" si="30"/>
        <v>-0.27194008011539733</v>
      </c>
      <c r="O509" s="21">
        <f t="shared" si="31"/>
        <v>0.39283404631333929</v>
      </c>
    </row>
    <row r="510" spans="8:15">
      <c r="H510" t="s">
        <v>8219</v>
      </c>
      <c r="I510">
        <v>83</v>
      </c>
      <c r="J510" s="21">
        <f t="shared" si="28"/>
        <v>-0.13200621764984838</v>
      </c>
      <c r="K510" s="21">
        <f t="shared" si="29"/>
        <v>0.44748968690811475</v>
      </c>
      <c r="L510" t="s">
        <v>8221</v>
      </c>
      <c r="M510">
        <v>312</v>
      </c>
      <c r="N510" s="21">
        <f t="shared" si="30"/>
        <v>4.7893619742266784</v>
      </c>
      <c r="O510" s="21">
        <f t="shared" si="31"/>
        <v>0.99999916343782558</v>
      </c>
    </row>
    <row r="511" spans="8:15">
      <c r="H511" t="s">
        <v>8219</v>
      </c>
      <c r="I511">
        <v>108</v>
      </c>
      <c r="J511" s="21">
        <f t="shared" si="28"/>
        <v>-0.10240914024541789</v>
      </c>
      <c r="K511" s="21">
        <f t="shared" si="29"/>
        <v>0.45921596447574309</v>
      </c>
      <c r="L511" t="s">
        <v>8221</v>
      </c>
      <c r="M511">
        <v>1</v>
      </c>
      <c r="N511" s="21">
        <f t="shared" si="30"/>
        <v>-0.27194008011539733</v>
      </c>
      <c r="O511" s="21">
        <f t="shared" si="31"/>
        <v>0.39283404631333929</v>
      </c>
    </row>
    <row r="512" spans="8:15">
      <c r="H512" t="s">
        <v>8219</v>
      </c>
      <c r="I512">
        <v>25</v>
      </c>
      <c r="J512" s="21">
        <f t="shared" si="28"/>
        <v>-0.20067143722812711</v>
      </c>
      <c r="K512" s="21">
        <f t="shared" si="29"/>
        <v>0.42047774758660955</v>
      </c>
      <c r="L512" t="s">
        <v>8221</v>
      </c>
      <c r="M512">
        <v>3</v>
      </c>
      <c r="N512" s="21">
        <f t="shared" si="30"/>
        <v>-0.23939151384953189</v>
      </c>
      <c r="O512" s="21">
        <f t="shared" si="31"/>
        <v>0.40540100485253827</v>
      </c>
    </row>
    <row r="513" spans="8:15">
      <c r="H513" t="s">
        <v>8219</v>
      </c>
      <c r="I513">
        <v>549</v>
      </c>
      <c r="J513" s="21">
        <f t="shared" si="28"/>
        <v>0.41968330516873603</v>
      </c>
      <c r="K513" s="21">
        <f t="shared" si="29"/>
        <v>0.6626415886596787</v>
      </c>
      <c r="L513" t="s">
        <v>8221</v>
      </c>
      <c r="M513">
        <v>4</v>
      </c>
      <c r="N513" s="21">
        <f t="shared" si="30"/>
        <v>-0.22311723071659917</v>
      </c>
      <c r="O513" s="21">
        <f t="shared" si="31"/>
        <v>0.4117221340907683</v>
      </c>
    </row>
    <row r="514" spans="8:15">
      <c r="H514" t="s">
        <v>8219</v>
      </c>
      <c r="I514">
        <v>222</v>
      </c>
      <c r="J514" s="21">
        <f t="shared" ref="J514:J577" si="32">STANDARDIZE(I514,$B$7,$B$12)</f>
        <v>3.2553532718785159E-2</v>
      </c>
      <c r="K514" s="21">
        <f t="shared" ref="K514:K577" si="33">_xlfn.NORM.S.DIST(J514,TRUE)</f>
        <v>0.51298468715497947</v>
      </c>
      <c r="L514" t="s">
        <v>8221</v>
      </c>
      <c r="M514">
        <v>10</v>
      </c>
      <c r="N514" s="21">
        <f t="shared" ref="N514:N577" si="34">STANDARDIZE(M514,$C$7,$C$12)</f>
        <v>-0.12547153191900287</v>
      </c>
      <c r="O514" s="21">
        <f t="shared" ref="O514:O577" si="35">_xlfn.NORM.S.DIST(N514,TRUE)</f>
        <v>0.45007513057327431</v>
      </c>
    </row>
    <row r="515" spans="8:15">
      <c r="H515" t="s">
        <v>8219</v>
      </c>
      <c r="I515">
        <v>183</v>
      </c>
      <c r="J515" s="21">
        <f t="shared" si="32"/>
        <v>-1.3617908032126412E-2</v>
      </c>
      <c r="K515" s="21">
        <f t="shared" si="33"/>
        <v>0.49456740862589377</v>
      </c>
      <c r="L515" t="s">
        <v>8221</v>
      </c>
      <c r="M515">
        <v>8</v>
      </c>
      <c r="N515" s="21">
        <f t="shared" si="34"/>
        <v>-0.15802009818486831</v>
      </c>
      <c r="O515" s="21">
        <f t="shared" si="35"/>
        <v>0.43722048081346943</v>
      </c>
    </row>
    <row r="516" spans="8:15">
      <c r="H516" t="s">
        <v>8219</v>
      </c>
      <c r="I516">
        <v>89</v>
      </c>
      <c r="J516" s="21">
        <f t="shared" si="32"/>
        <v>-0.12490291907278506</v>
      </c>
      <c r="K516" s="21">
        <f t="shared" si="33"/>
        <v>0.45030020369266877</v>
      </c>
      <c r="L516" t="s">
        <v>8221</v>
      </c>
      <c r="M516">
        <v>3</v>
      </c>
      <c r="N516" s="21">
        <f t="shared" si="34"/>
        <v>-0.23939151384953189</v>
      </c>
      <c r="O516" s="21">
        <f t="shared" si="35"/>
        <v>0.40540100485253827</v>
      </c>
    </row>
    <row r="517" spans="8:15">
      <c r="H517" t="s">
        <v>8219</v>
      </c>
      <c r="I517">
        <v>253</v>
      </c>
      <c r="J517" s="21">
        <f t="shared" si="32"/>
        <v>6.9253908700278963E-2</v>
      </c>
      <c r="K517" s="21">
        <f t="shared" si="33"/>
        <v>0.52760624343338913</v>
      </c>
      <c r="L517" t="s">
        <v>8221</v>
      </c>
      <c r="M517">
        <v>1</v>
      </c>
      <c r="N517" s="21">
        <f t="shared" si="34"/>
        <v>-0.27194008011539733</v>
      </c>
      <c r="O517" s="21">
        <f t="shared" si="35"/>
        <v>0.39283404631333929</v>
      </c>
    </row>
    <row r="518" spans="8:15">
      <c r="H518" t="s">
        <v>8219</v>
      </c>
      <c r="I518">
        <v>140</v>
      </c>
      <c r="J518" s="21">
        <f t="shared" si="32"/>
        <v>-6.4524881167746864E-2</v>
      </c>
      <c r="K518" s="21">
        <f t="shared" si="33"/>
        <v>0.47427614804094426</v>
      </c>
      <c r="L518" t="s">
        <v>8221</v>
      </c>
      <c r="M518">
        <v>0</v>
      </c>
      <c r="N518" s="21">
        <f t="shared" si="34"/>
        <v>-0.28821436324833005</v>
      </c>
      <c r="O518" s="21">
        <f t="shared" si="35"/>
        <v>0.386591327392803</v>
      </c>
    </row>
    <row r="519" spans="8:15">
      <c r="H519" t="s">
        <v>8219</v>
      </c>
      <c r="I519">
        <v>103</v>
      </c>
      <c r="J519" s="21">
        <f t="shared" si="32"/>
        <v>-0.10832855572630398</v>
      </c>
      <c r="K519" s="21">
        <f t="shared" si="33"/>
        <v>0.45686753585223405</v>
      </c>
      <c r="L519" t="s">
        <v>8221</v>
      </c>
      <c r="M519">
        <v>5</v>
      </c>
      <c r="N519" s="21">
        <f t="shared" si="34"/>
        <v>-0.20684294758366648</v>
      </c>
      <c r="O519" s="21">
        <f t="shared" si="35"/>
        <v>0.41806625702373457</v>
      </c>
    </row>
    <row r="520" spans="8:15">
      <c r="H520" t="s">
        <v>8219</v>
      </c>
      <c r="I520">
        <v>138</v>
      </c>
      <c r="J520" s="21">
        <f t="shared" si="32"/>
        <v>-6.6892647360101296E-2</v>
      </c>
      <c r="K520" s="21">
        <f t="shared" si="33"/>
        <v>0.47333358324294739</v>
      </c>
      <c r="L520" t="s">
        <v>8221</v>
      </c>
      <c r="M520">
        <v>0</v>
      </c>
      <c r="N520" s="21">
        <f t="shared" si="34"/>
        <v>-0.28821436324833005</v>
      </c>
      <c r="O520" s="21">
        <f t="shared" si="35"/>
        <v>0.386591327392803</v>
      </c>
    </row>
    <row r="521" spans="8:15">
      <c r="H521" t="s">
        <v>8219</v>
      </c>
      <c r="I521">
        <v>191</v>
      </c>
      <c r="J521" s="21">
        <f t="shared" si="32"/>
        <v>-4.1468432627086542E-3</v>
      </c>
      <c r="K521" s="21">
        <f t="shared" si="33"/>
        <v>0.49834565363375094</v>
      </c>
      <c r="L521" t="s">
        <v>8221</v>
      </c>
      <c r="M521">
        <v>3</v>
      </c>
      <c r="N521" s="21">
        <f t="shared" si="34"/>
        <v>-0.23939151384953189</v>
      </c>
      <c r="O521" s="21">
        <f t="shared" si="35"/>
        <v>0.40540100485253827</v>
      </c>
    </row>
    <row r="522" spans="8:15">
      <c r="H522" t="s">
        <v>8219</v>
      </c>
      <c r="I522">
        <v>45</v>
      </c>
      <c r="J522" s="21">
        <f t="shared" si="32"/>
        <v>-0.17699377530458274</v>
      </c>
      <c r="K522" s="21">
        <f t="shared" si="33"/>
        <v>0.4297566394881519</v>
      </c>
      <c r="L522" t="s">
        <v>8221</v>
      </c>
      <c r="M522">
        <v>7</v>
      </c>
      <c r="N522" s="21">
        <f t="shared" si="34"/>
        <v>-0.17429438131780103</v>
      </c>
      <c r="O522" s="21">
        <f t="shared" si="35"/>
        <v>0.43081705736078296</v>
      </c>
    </row>
    <row r="523" spans="8:15">
      <c r="H523" t="s">
        <v>8219</v>
      </c>
      <c r="I523">
        <v>17</v>
      </c>
      <c r="J523" s="21">
        <f t="shared" si="32"/>
        <v>-0.21014250199754489</v>
      </c>
      <c r="K523" s="21">
        <f t="shared" si="33"/>
        <v>0.41677822710273815</v>
      </c>
      <c r="L523" t="s">
        <v>8221</v>
      </c>
      <c r="M523">
        <v>0</v>
      </c>
      <c r="N523" s="21">
        <f t="shared" si="34"/>
        <v>-0.28821436324833005</v>
      </c>
      <c r="O523" s="21">
        <f t="shared" si="35"/>
        <v>0.386591327392803</v>
      </c>
    </row>
    <row r="524" spans="8:15">
      <c r="H524" t="s">
        <v>8219</v>
      </c>
      <c r="I524">
        <v>31</v>
      </c>
      <c r="J524" s="21">
        <f t="shared" si="32"/>
        <v>-0.19356813865106381</v>
      </c>
      <c r="K524" s="21">
        <f t="shared" si="33"/>
        <v>0.4232570239842357</v>
      </c>
      <c r="L524" t="s">
        <v>8221</v>
      </c>
      <c r="M524">
        <v>2</v>
      </c>
      <c r="N524" s="21">
        <f t="shared" si="34"/>
        <v>-0.25566579698246461</v>
      </c>
      <c r="O524" s="21">
        <f t="shared" si="35"/>
        <v>0.39910445381051241</v>
      </c>
    </row>
    <row r="525" spans="8:15">
      <c r="H525" t="s">
        <v>8219</v>
      </c>
      <c r="I525">
        <v>50</v>
      </c>
      <c r="J525" s="21">
        <f t="shared" si="32"/>
        <v>-0.17107435982369662</v>
      </c>
      <c r="K525" s="21">
        <f t="shared" si="33"/>
        <v>0.43208264827181631</v>
      </c>
      <c r="L525" t="s">
        <v>8221</v>
      </c>
      <c r="M525">
        <v>23</v>
      </c>
      <c r="N525" s="21">
        <f t="shared" si="34"/>
        <v>8.6094148809122487E-2</v>
      </c>
      <c r="O525" s="21">
        <f t="shared" si="35"/>
        <v>0.53430421253526594</v>
      </c>
    </row>
    <row r="526" spans="8:15">
      <c r="H526" t="s">
        <v>8219</v>
      </c>
      <c r="I526">
        <v>59</v>
      </c>
      <c r="J526" s="21">
        <f t="shared" si="32"/>
        <v>-0.16041941195810167</v>
      </c>
      <c r="K526" s="21">
        <f t="shared" si="33"/>
        <v>0.43627534955524322</v>
      </c>
      <c r="L526" t="s">
        <v>8221</v>
      </c>
      <c r="M526">
        <v>1</v>
      </c>
      <c r="N526" s="21">
        <f t="shared" si="34"/>
        <v>-0.27194008011539733</v>
      </c>
      <c r="O526" s="21">
        <f t="shared" si="35"/>
        <v>0.39283404631333929</v>
      </c>
    </row>
    <row r="527" spans="8:15">
      <c r="H527" t="s">
        <v>8219</v>
      </c>
      <c r="I527">
        <v>81</v>
      </c>
      <c r="J527" s="21">
        <f t="shared" si="32"/>
        <v>-0.13437398384220281</v>
      </c>
      <c r="K527" s="21">
        <f t="shared" si="33"/>
        <v>0.44655342646340568</v>
      </c>
      <c r="L527" t="s">
        <v>8221</v>
      </c>
      <c r="M527">
        <v>2</v>
      </c>
      <c r="N527" s="21">
        <f t="shared" si="34"/>
        <v>-0.25566579698246461</v>
      </c>
      <c r="O527" s="21">
        <f t="shared" si="35"/>
        <v>0.39910445381051241</v>
      </c>
    </row>
    <row r="528" spans="8:15">
      <c r="H528" t="s">
        <v>8219</v>
      </c>
      <c r="I528">
        <v>508</v>
      </c>
      <c r="J528" s="21">
        <f t="shared" si="32"/>
        <v>0.37114409822547001</v>
      </c>
      <c r="K528" s="21">
        <f t="shared" si="33"/>
        <v>0.64473489637592729</v>
      </c>
      <c r="L528" t="s">
        <v>8221</v>
      </c>
      <c r="M528">
        <v>3</v>
      </c>
      <c r="N528" s="21">
        <f t="shared" si="34"/>
        <v>-0.23939151384953189</v>
      </c>
      <c r="O528" s="21">
        <f t="shared" si="35"/>
        <v>0.40540100485253827</v>
      </c>
    </row>
    <row r="529" spans="8:15">
      <c r="H529" t="s">
        <v>8219</v>
      </c>
      <c r="I529">
        <v>74</v>
      </c>
      <c r="J529" s="21">
        <f t="shared" si="32"/>
        <v>-0.14266116551544336</v>
      </c>
      <c r="K529" s="21">
        <f t="shared" si="33"/>
        <v>0.44327889417822158</v>
      </c>
      <c r="L529" t="s">
        <v>8221</v>
      </c>
      <c r="M529">
        <v>0</v>
      </c>
      <c r="N529" s="21">
        <f t="shared" si="34"/>
        <v>-0.28821436324833005</v>
      </c>
      <c r="O529" s="21">
        <f t="shared" si="35"/>
        <v>0.386591327392803</v>
      </c>
    </row>
    <row r="530" spans="8:15">
      <c r="H530" t="s">
        <v>8219</v>
      </c>
      <c r="I530">
        <v>141</v>
      </c>
      <c r="J530" s="21">
        <f t="shared" si="32"/>
        <v>-6.3340998071569635E-2</v>
      </c>
      <c r="K530" s="21">
        <f t="shared" si="33"/>
        <v>0.47474748477481593</v>
      </c>
      <c r="L530" t="s">
        <v>8221</v>
      </c>
      <c r="M530">
        <v>13</v>
      </c>
      <c r="N530" s="21">
        <f t="shared" si="34"/>
        <v>-7.6648682520204708E-2</v>
      </c>
      <c r="O530" s="21">
        <f t="shared" si="35"/>
        <v>0.46945151489289888</v>
      </c>
    </row>
    <row r="531" spans="8:15">
      <c r="H531" t="s">
        <v>8219</v>
      </c>
      <c r="I531">
        <v>711</v>
      </c>
      <c r="J531" s="21">
        <f t="shared" si="32"/>
        <v>0.61147236674944561</v>
      </c>
      <c r="K531" s="21">
        <f t="shared" si="33"/>
        <v>0.72955654658986324</v>
      </c>
      <c r="L531" t="s">
        <v>8221</v>
      </c>
      <c r="M531">
        <v>1</v>
      </c>
      <c r="N531" s="21">
        <f t="shared" si="34"/>
        <v>-0.27194008011539733</v>
      </c>
      <c r="O531" s="21">
        <f t="shared" si="35"/>
        <v>0.39283404631333929</v>
      </c>
    </row>
    <row r="532" spans="8:15">
      <c r="H532" t="s">
        <v>8219</v>
      </c>
      <c r="I532">
        <v>141</v>
      </c>
      <c r="J532" s="21">
        <f t="shared" si="32"/>
        <v>-6.3340998071569635E-2</v>
      </c>
      <c r="K532" s="21">
        <f t="shared" si="33"/>
        <v>0.47474748477481593</v>
      </c>
      <c r="L532" t="s">
        <v>8221</v>
      </c>
      <c r="M532">
        <v>1</v>
      </c>
      <c r="N532" s="21">
        <f t="shared" si="34"/>
        <v>-0.27194008011539733</v>
      </c>
      <c r="O532" s="21">
        <f t="shared" si="35"/>
        <v>0.39283404631333929</v>
      </c>
    </row>
    <row r="533" spans="8:15">
      <c r="H533" t="s">
        <v>8219</v>
      </c>
      <c r="I533">
        <v>109</v>
      </c>
      <c r="J533" s="21">
        <f t="shared" si="32"/>
        <v>-0.10122525714924067</v>
      </c>
      <c r="K533" s="21">
        <f t="shared" si="33"/>
        <v>0.45968582369308281</v>
      </c>
      <c r="L533" t="s">
        <v>8221</v>
      </c>
      <c r="M533">
        <v>1</v>
      </c>
      <c r="N533" s="21">
        <f t="shared" si="34"/>
        <v>-0.27194008011539733</v>
      </c>
      <c r="O533" s="21">
        <f t="shared" si="35"/>
        <v>0.39283404631333929</v>
      </c>
    </row>
    <row r="534" spans="8:15">
      <c r="H534" t="s">
        <v>8219</v>
      </c>
      <c r="I534">
        <v>361</v>
      </c>
      <c r="J534" s="21">
        <f t="shared" si="32"/>
        <v>0.19711328308741868</v>
      </c>
      <c r="K534" s="21">
        <f t="shared" si="33"/>
        <v>0.57813055552546322</v>
      </c>
      <c r="L534" t="s">
        <v>8221</v>
      </c>
      <c r="M534">
        <v>6</v>
      </c>
      <c r="N534" s="21">
        <f t="shared" si="34"/>
        <v>-0.19056866445073375</v>
      </c>
      <c r="O534" s="21">
        <f t="shared" si="35"/>
        <v>0.42443177118606484</v>
      </c>
    </row>
    <row r="535" spans="8:15">
      <c r="H535" t="s">
        <v>8219</v>
      </c>
      <c r="I535">
        <v>176</v>
      </c>
      <c r="J535" s="21">
        <f t="shared" si="32"/>
        <v>-2.1905089705366948E-2</v>
      </c>
      <c r="K535" s="21">
        <f t="shared" si="33"/>
        <v>0.49126183237626281</v>
      </c>
      <c r="L535" t="s">
        <v>8221</v>
      </c>
      <c r="M535">
        <v>39</v>
      </c>
      <c r="N535" s="21">
        <f t="shared" si="34"/>
        <v>0.34648267893604601</v>
      </c>
      <c r="O535" s="21">
        <f t="shared" si="35"/>
        <v>0.63551000038664951</v>
      </c>
    </row>
    <row r="536" spans="8:15">
      <c r="H536" t="s">
        <v>8219</v>
      </c>
      <c r="I536">
        <v>670</v>
      </c>
      <c r="J536" s="21">
        <f t="shared" si="32"/>
        <v>0.56293315980617964</v>
      </c>
      <c r="K536" s="21">
        <f t="shared" si="33"/>
        <v>0.71325980040180492</v>
      </c>
      <c r="L536" t="s">
        <v>8221</v>
      </c>
      <c r="M536">
        <v>4</v>
      </c>
      <c r="N536" s="21">
        <f t="shared" si="34"/>
        <v>-0.22311723071659917</v>
      </c>
      <c r="O536" s="21">
        <f t="shared" si="35"/>
        <v>0.4117221340907683</v>
      </c>
    </row>
    <row r="537" spans="8:15">
      <c r="H537" t="s">
        <v>8219</v>
      </c>
      <c r="I537">
        <v>96</v>
      </c>
      <c r="J537" s="21">
        <f t="shared" si="32"/>
        <v>-0.11661573739954452</v>
      </c>
      <c r="K537" s="21">
        <f t="shared" si="33"/>
        <v>0.45358228308826204</v>
      </c>
      <c r="L537" t="s">
        <v>8221</v>
      </c>
      <c r="M537">
        <v>1</v>
      </c>
      <c r="N537" s="21">
        <f t="shared" si="34"/>
        <v>-0.27194008011539733</v>
      </c>
      <c r="O537" s="21">
        <f t="shared" si="35"/>
        <v>0.39283404631333929</v>
      </c>
    </row>
    <row r="538" spans="8:15">
      <c r="H538" t="s">
        <v>8219</v>
      </c>
      <c r="I538">
        <v>74</v>
      </c>
      <c r="J538" s="21">
        <f t="shared" si="32"/>
        <v>-0.14266116551544336</v>
      </c>
      <c r="K538" s="21">
        <f t="shared" si="33"/>
        <v>0.44327889417822158</v>
      </c>
      <c r="L538" t="s">
        <v>8221</v>
      </c>
      <c r="M538">
        <v>0</v>
      </c>
      <c r="N538" s="21">
        <f t="shared" si="34"/>
        <v>-0.28821436324833005</v>
      </c>
      <c r="O538" s="21">
        <f t="shared" si="35"/>
        <v>0.386591327392803</v>
      </c>
    </row>
    <row r="539" spans="8:15">
      <c r="H539" t="s">
        <v>8219</v>
      </c>
      <c r="I539">
        <v>52</v>
      </c>
      <c r="J539" s="21">
        <f t="shared" si="32"/>
        <v>-0.16870659363134219</v>
      </c>
      <c r="K539" s="21">
        <f t="shared" si="33"/>
        <v>0.43301371607940187</v>
      </c>
      <c r="L539" t="s">
        <v>8221</v>
      </c>
      <c r="M539">
        <v>0</v>
      </c>
      <c r="N539" s="21">
        <f t="shared" si="34"/>
        <v>-0.28821436324833005</v>
      </c>
      <c r="O539" s="21">
        <f t="shared" si="35"/>
        <v>0.386591327392803</v>
      </c>
    </row>
    <row r="540" spans="8:15">
      <c r="H540" t="s">
        <v>8219</v>
      </c>
      <c r="I540">
        <v>105</v>
      </c>
      <c r="J540" s="21">
        <f t="shared" si="32"/>
        <v>-0.10596078953394955</v>
      </c>
      <c r="K540" s="21">
        <f t="shared" si="33"/>
        <v>0.45780673120429732</v>
      </c>
      <c r="L540" t="s">
        <v>8221</v>
      </c>
      <c r="M540">
        <v>0</v>
      </c>
      <c r="N540" s="21">
        <f t="shared" si="34"/>
        <v>-0.28821436324833005</v>
      </c>
      <c r="O540" s="21">
        <f t="shared" si="35"/>
        <v>0.386591327392803</v>
      </c>
    </row>
    <row r="541" spans="8:15">
      <c r="H541" t="s">
        <v>8219</v>
      </c>
      <c r="I541">
        <v>41</v>
      </c>
      <c r="J541" s="21">
        <f t="shared" si="32"/>
        <v>-0.1817293076892916</v>
      </c>
      <c r="K541" s="21">
        <f t="shared" si="33"/>
        <v>0.42789758236240522</v>
      </c>
      <c r="L541" t="s">
        <v>8221</v>
      </c>
      <c r="M541">
        <v>8</v>
      </c>
      <c r="N541" s="21">
        <f t="shared" si="34"/>
        <v>-0.15802009818486831</v>
      </c>
      <c r="O541" s="21">
        <f t="shared" si="35"/>
        <v>0.43722048081346943</v>
      </c>
    </row>
    <row r="542" spans="8:15">
      <c r="H542" t="s">
        <v>8219</v>
      </c>
      <c r="I542">
        <v>34</v>
      </c>
      <c r="J542" s="21">
        <f t="shared" si="32"/>
        <v>-0.19001648936253215</v>
      </c>
      <c r="K542" s="21">
        <f t="shared" si="33"/>
        <v>0.42464810464462421</v>
      </c>
      <c r="L542" t="s">
        <v>8221</v>
      </c>
      <c r="M542">
        <v>0</v>
      </c>
      <c r="N542" s="21">
        <f t="shared" si="34"/>
        <v>-0.28821436324833005</v>
      </c>
      <c r="O542" s="21">
        <f t="shared" si="35"/>
        <v>0.386591327392803</v>
      </c>
    </row>
    <row r="543" spans="8:15">
      <c r="H543" t="s">
        <v>8219</v>
      </c>
      <c r="I543">
        <v>66</v>
      </c>
      <c r="J543" s="21">
        <f t="shared" si="32"/>
        <v>-0.15213223028486111</v>
      </c>
      <c r="K543" s="21">
        <f t="shared" si="33"/>
        <v>0.43954132198623697</v>
      </c>
      <c r="L543" t="s">
        <v>8221</v>
      </c>
      <c r="M543">
        <v>1</v>
      </c>
      <c r="N543" s="21">
        <f t="shared" si="34"/>
        <v>-0.27194008011539733</v>
      </c>
      <c r="O543" s="21">
        <f t="shared" si="35"/>
        <v>0.39283404631333929</v>
      </c>
    </row>
    <row r="544" spans="8:15">
      <c r="H544" t="s">
        <v>8219</v>
      </c>
      <c r="I544">
        <v>50</v>
      </c>
      <c r="J544" s="21">
        <f t="shared" si="32"/>
        <v>-0.17107435982369662</v>
      </c>
      <c r="K544" s="21">
        <f t="shared" si="33"/>
        <v>0.43208264827181631</v>
      </c>
      <c r="L544" t="s">
        <v>8221</v>
      </c>
      <c r="M544">
        <v>12</v>
      </c>
      <c r="N544" s="21">
        <f t="shared" si="34"/>
        <v>-9.2922965653137429E-2</v>
      </c>
      <c r="O544" s="21">
        <f t="shared" si="35"/>
        <v>0.46298238036470224</v>
      </c>
    </row>
    <row r="545" spans="8:15">
      <c r="H545" t="s">
        <v>8219</v>
      </c>
      <c r="I545">
        <v>159</v>
      </c>
      <c r="J545" s="21">
        <f t="shared" si="32"/>
        <v>-4.2031102340379684E-2</v>
      </c>
      <c r="K545" s="21">
        <f t="shared" si="33"/>
        <v>0.48323695196780292</v>
      </c>
      <c r="L545" t="s">
        <v>8221</v>
      </c>
      <c r="M545">
        <v>0</v>
      </c>
      <c r="N545" s="21">
        <f t="shared" si="34"/>
        <v>-0.28821436324833005</v>
      </c>
      <c r="O545" s="21">
        <f t="shared" si="35"/>
        <v>0.386591327392803</v>
      </c>
    </row>
    <row r="546" spans="8:15">
      <c r="H546" t="s">
        <v>8219</v>
      </c>
      <c r="I546">
        <v>182</v>
      </c>
      <c r="J546" s="21">
        <f t="shared" si="32"/>
        <v>-1.4801791128303632E-2</v>
      </c>
      <c r="K546" s="21">
        <f t="shared" si="33"/>
        <v>0.4940951553124126</v>
      </c>
      <c r="L546" t="s">
        <v>8221</v>
      </c>
      <c r="M546">
        <v>3</v>
      </c>
      <c r="N546" s="21">
        <f t="shared" si="34"/>
        <v>-0.23939151384953189</v>
      </c>
      <c r="O546" s="21">
        <f t="shared" si="35"/>
        <v>0.40540100485253827</v>
      </c>
    </row>
    <row r="547" spans="8:15">
      <c r="H547" t="s">
        <v>8219</v>
      </c>
      <c r="I547">
        <v>206</v>
      </c>
      <c r="J547" s="21">
        <f t="shared" si="32"/>
        <v>1.3611403179949641E-2</v>
      </c>
      <c r="K547" s="21">
        <f t="shared" si="33"/>
        <v>0.50542999655404275</v>
      </c>
      <c r="L547" t="s">
        <v>8221</v>
      </c>
      <c r="M547">
        <v>2</v>
      </c>
      <c r="N547" s="21">
        <f t="shared" si="34"/>
        <v>-0.25566579698246461</v>
      </c>
      <c r="O547" s="21">
        <f t="shared" si="35"/>
        <v>0.39910445381051241</v>
      </c>
    </row>
    <row r="548" spans="8:15">
      <c r="H548" t="s">
        <v>8219</v>
      </c>
      <c r="I548">
        <v>169</v>
      </c>
      <c r="J548" s="21">
        <f t="shared" si="32"/>
        <v>-3.0192271378607489E-2</v>
      </c>
      <c r="K548" s="21">
        <f t="shared" si="33"/>
        <v>0.48795685613481216</v>
      </c>
      <c r="L548" t="s">
        <v>8221</v>
      </c>
      <c r="M548">
        <v>6</v>
      </c>
      <c r="N548" s="21">
        <f t="shared" si="34"/>
        <v>-0.19056866445073375</v>
      </c>
      <c r="O548" s="21">
        <f t="shared" si="35"/>
        <v>0.42443177118606484</v>
      </c>
    </row>
    <row r="549" spans="8:15">
      <c r="H549" t="s">
        <v>8219</v>
      </c>
      <c r="I549">
        <v>31</v>
      </c>
      <c r="J549" s="21">
        <f t="shared" si="32"/>
        <v>-0.19356813865106381</v>
      </c>
      <c r="K549" s="21">
        <f t="shared" si="33"/>
        <v>0.4232570239842357</v>
      </c>
      <c r="L549" t="s">
        <v>8221</v>
      </c>
      <c r="M549">
        <v>0</v>
      </c>
      <c r="N549" s="21">
        <f t="shared" si="34"/>
        <v>-0.28821436324833005</v>
      </c>
      <c r="O549" s="21">
        <f t="shared" si="35"/>
        <v>0.386591327392803</v>
      </c>
    </row>
    <row r="550" spans="8:15">
      <c r="H550" t="s">
        <v>8219</v>
      </c>
      <c r="I550">
        <v>28</v>
      </c>
      <c r="J550" s="21">
        <f t="shared" si="32"/>
        <v>-0.19711978793959548</v>
      </c>
      <c r="K550" s="21">
        <f t="shared" si="33"/>
        <v>0.42186689934285598</v>
      </c>
      <c r="L550" t="s">
        <v>8221</v>
      </c>
      <c r="M550">
        <v>15</v>
      </c>
      <c r="N550" s="21">
        <f t="shared" si="34"/>
        <v>-4.4100116254339267E-2</v>
      </c>
      <c r="O550" s="21">
        <f t="shared" si="35"/>
        <v>0.48241230005939256</v>
      </c>
    </row>
    <row r="551" spans="8:15">
      <c r="H551" t="s">
        <v>8219</v>
      </c>
      <c r="I551">
        <v>54</v>
      </c>
      <c r="J551" s="21">
        <f t="shared" si="32"/>
        <v>-0.16633882743898776</v>
      </c>
      <c r="K551" s="21">
        <f t="shared" si="33"/>
        <v>0.43394515588337612</v>
      </c>
      <c r="L551" t="s">
        <v>8221</v>
      </c>
      <c r="M551">
        <v>1</v>
      </c>
      <c r="N551" s="21">
        <f t="shared" si="34"/>
        <v>-0.27194008011539733</v>
      </c>
      <c r="O551" s="21">
        <f t="shared" si="35"/>
        <v>0.39283404631333929</v>
      </c>
    </row>
    <row r="552" spans="8:15">
      <c r="H552" t="s">
        <v>8219</v>
      </c>
      <c r="I552">
        <v>467</v>
      </c>
      <c r="J552" s="21">
        <f t="shared" si="32"/>
        <v>0.32260489128220399</v>
      </c>
      <c r="K552" s="21">
        <f t="shared" si="33"/>
        <v>0.62650275553166246</v>
      </c>
      <c r="L552" t="s">
        <v>8221</v>
      </c>
      <c r="M552">
        <v>3</v>
      </c>
      <c r="N552" s="21">
        <f t="shared" si="34"/>
        <v>-0.23939151384953189</v>
      </c>
      <c r="O552" s="21">
        <f t="shared" si="35"/>
        <v>0.40540100485253827</v>
      </c>
    </row>
    <row r="553" spans="8:15">
      <c r="H553" t="s">
        <v>8219</v>
      </c>
      <c r="I553">
        <v>389</v>
      </c>
      <c r="J553" s="21">
        <f t="shared" si="32"/>
        <v>0.23026200978038083</v>
      </c>
      <c r="K553" s="21">
        <f t="shared" si="33"/>
        <v>0.59105591036291616</v>
      </c>
      <c r="L553" t="s">
        <v>8221</v>
      </c>
      <c r="M553">
        <v>8</v>
      </c>
      <c r="N553" s="21">
        <f t="shared" si="34"/>
        <v>-0.15802009818486831</v>
      </c>
      <c r="O553" s="21">
        <f t="shared" si="35"/>
        <v>0.43722048081346943</v>
      </c>
    </row>
    <row r="554" spans="8:15">
      <c r="H554" t="s">
        <v>8219</v>
      </c>
      <c r="I554">
        <v>68</v>
      </c>
      <c r="J554" s="21">
        <f t="shared" si="32"/>
        <v>-0.14976446409250668</v>
      </c>
      <c r="K554" s="21">
        <f t="shared" si="33"/>
        <v>0.44047522331745503</v>
      </c>
      <c r="L554" t="s">
        <v>8221</v>
      </c>
      <c r="M554">
        <v>0</v>
      </c>
      <c r="N554" s="21">
        <f t="shared" si="34"/>
        <v>-0.28821436324833005</v>
      </c>
      <c r="O554" s="21">
        <f t="shared" si="35"/>
        <v>0.386591327392803</v>
      </c>
    </row>
    <row r="555" spans="8:15">
      <c r="H555" t="s">
        <v>8219</v>
      </c>
      <c r="I555">
        <v>413</v>
      </c>
      <c r="J555" s="21">
        <f t="shared" si="32"/>
        <v>0.25867520408863409</v>
      </c>
      <c r="K555" s="21">
        <f t="shared" si="33"/>
        <v>0.60205707359268534</v>
      </c>
      <c r="L555" t="s">
        <v>8221</v>
      </c>
      <c r="M555">
        <v>3</v>
      </c>
      <c r="N555" s="21">
        <f t="shared" si="34"/>
        <v>-0.23939151384953189</v>
      </c>
      <c r="O555" s="21">
        <f t="shared" si="35"/>
        <v>0.40540100485253827</v>
      </c>
    </row>
    <row r="556" spans="8:15">
      <c r="H556" t="s">
        <v>8219</v>
      </c>
      <c r="I556">
        <v>190</v>
      </c>
      <c r="J556" s="21">
        <f t="shared" si="32"/>
        <v>-5.3307263588858742E-3</v>
      </c>
      <c r="K556" s="21">
        <f t="shared" si="33"/>
        <v>0.49787335794219967</v>
      </c>
      <c r="L556" t="s">
        <v>8221</v>
      </c>
      <c r="M556">
        <v>3</v>
      </c>
      <c r="N556" s="21">
        <f t="shared" si="34"/>
        <v>-0.23939151384953189</v>
      </c>
      <c r="O556" s="21">
        <f t="shared" si="35"/>
        <v>0.40540100485253827</v>
      </c>
    </row>
    <row r="557" spans="8:15">
      <c r="H557" t="s">
        <v>8219</v>
      </c>
      <c r="I557">
        <v>189</v>
      </c>
      <c r="J557" s="21">
        <f t="shared" si="32"/>
        <v>-6.5146094550630933E-3</v>
      </c>
      <c r="K557" s="21">
        <f t="shared" si="33"/>
        <v>0.49740106523127636</v>
      </c>
      <c r="L557" t="s">
        <v>8221</v>
      </c>
      <c r="M557">
        <v>0</v>
      </c>
      <c r="N557" s="21">
        <f t="shared" si="34"/>
        <v>-0.28821436324833005</v>
      </c>
      <c r="O557" s="21">
        <f t="shared" si="35"/>
        <v>0.386591327392803</v>
      </c>
    </row>
    <row r="558" spans="8:15">
      <c r="H558" t="s">
        <v>8219</v>
      </c>
      <c r="I558">
        <v>130</v>
      </c>
      <c r="J558" s="21">
        <f t="shared" si="32"/>
        <v>-7.6363712129519049E-2</v>
      </c>
      <c r="K558" s="21">
        <f t="shared" si="33"/>
        <v>0.46956486940090714</v>
      </c>
      <c r="L558" t="s">
        <v>8221</v>
      </c>
      <c r="M558">
        <v>19</v>
      </c>
      <c r="N558" s="21">
        <f t="shared" si="34"/>
        <v>2.099701627739161E-2</v>
      </c>
      <c r="O558" s="21">
        <f t="shared" si="35"/>
        <v>0.50837598209105184</v>
      </c>
    </row>
    <row r="559" spans="8:15">
      <c r="H559" t="s">
        <v>8219</v>
      </c>
      <c r="I559">
        <v>74</v>
      </c>
      <c r="J559" s="21">
        <f t="shared" si="32"/>
        <v>-0.14266116551544336</v>
      </c>
      <c r="K559" s="21">
        <f t="shared" si="33"/>
        <v>0.44327889417822158</v>
      </c>
      <c r="L559" t="s">
        <v>8221</v>
      </c>
      <c r="M559">
        <v>0</v>
      </c>
      <c r="N559" s="21">
        <f t="shared" si="34"/>
        <v>-0.28821436324833005</v>
      </c>
      <c r="O559" s="21">
        <f t="shared" si="35"/>
        <v>0.386591327392803</v>
      </c>
    </row>
    <row r="560" spans="8:15">
      <c r="H560" t="s">
        <v>8219</v>
      </c>
      <c r="I560">
        <v>274</v>
      </c>
      <c r="J560" s="21">
        <f t="shared" si="32"/>
        <v>9.4115453720000575E-2</v>
      </c>
      <c r="K560" s="21">
        <f t="shared" si="33"/>
        <v>0.53749127771125993</v>
      </c>
      <c r="L560" t="s">
        <v>8221</v>
      </c>
      <c r="M560">
        <v>2</v>
      </c>
      <c r="N560" s="21">
        <f t="shared" si="34"/>
        <v>-0.25566579698246461</v>
      </c>
      <c r="O560" s="21">
        <f t="shared" si="35"/>
        <v>0.39910445381051241</v>
      </c>
    </row>
    <row r="561" spans="8:15">
      <c r="H561" t="s">
        <v>8219</v>
      </c>
      <c r="I561">
        <v>22</v>
      </c>
      <c r="J561" s="21">
        <f t="shared" si="32"/>
        <v>-0.20422308651665877</v>
      </c>
      <c r="K561" s="21">
        <f t="shared" si="33"/>
        <v>0.41908958554528158</v>
      </c>
      <c r="L561" t="s">
        <v>8221</v>
      </c>
      <c r="M561">
        <v>0</v>
      </c>
      <c r="N561" s="21">
        <f t="shared" si="34"/>
        <v>-0.28821436324833005</v>
      </c>
      <c r="O561" s="21">
        <f t="shared" si="35"/>
        <v>0.386591327392803</v>
      </c>
    </row>
    <row r="562" spans="8:15">
      <c r="H562" t="s">
        <v>8219</v>
      </c>
      <c r="I562">
        <v>31</v>
      </c>
      <c r="J562" s="21">
        <f t="shared" si="32"/>
        <v>-0.19356813865106381</v>
      </c>
      <c r="K562" s="21">
        <f t="shared" si="33"/>
        <v>0.4232570239842357</v>
      </c>
      <c r="L562" t="s">
        <v>8221</v>
      </c>
      <c r="M562">
        <v>0</v>
      </c>
      <c r="N562" s="21">
        <f t="shared" si="34"/>
        <v>-0.28821436324833005</v>
      </c>
      <c r="O562" s="21">
        <f t="shared" si="35"/>
        <v>0.386591327392803</v>
      </c>
    </row>
    <row r="563" spans="8:15">
      <c r="H563" t="s">
        <v>8219</v>
      </c>
      <c r="I563">
        <v>63</v>
      </c>
      <c r="J563" s="21">
        <f t="shared" si="32"/>
        <v>-0.15568387957339277</v>
      </c>
      <c r="K563" s="21">
        <f t="shared" si="33"/>
        <v>0.43814110223022118</v>
      </c>
      <c r="L563" t="s">
        <v>8221</v>
      </c>
      <c r="M563">
        <v>25</v>
      </c>
      <c r="N563" s="21">
        <f t="shared" si="34"/>
        <v>0.11864271507498793</v>
      </c>
      <c r="O563" s="21">
        <f t="shared" si="35"/>
        <v>0.54722078870265556</v>
      </c>
    </row>
    <row r="564" spans="8:15">
      <c r="H564" t="s">
        <v>8219</v>
      </c>
      <c r="I564">
        <v>20</v>
      </c>
      <c r="J564" s="21">
        <f t="shared" si="32"/>
        <v>-0.20659085270901323</v>
      </c>
      <c r="K564" s="21">
        <f t="shared" si="33"/>
        <v>0.41816470232031444</v>
      </c>
      <c r="L564" t="s">
        <v>8221</v>
      </c>
      <c r="M564">
        <v>8</v>
      </c>
      <c r="N564" s="21">
        <f t="shared" si="34"/>
        <v>-0.15802009818486831</v>
      </c>
      <c r="O564" s="21">
        <f t="shared" si="35"/>
        <v>0.43722048081346943</v>
      </c>
    </row>
    <row r="565" spans="8:15">
      <c r="H565" t="s">
        <v>8219</v>
      </c>
      <c r="I565">
        <v>25</v>
      </c>
      <c r="J565" s="21">
        <f t="shared" si="32"/>
        <v>-0.20067143722812711</v>
      </c>
      <c r="K565" s="21">
        <f t="shared" si="33"/>
        <v>0.42047774758660955</v>
      </c>
      <c r="L565" t="s">
        <v>8221</v>
      </c>
      <c r="M565">
        <v>16</v>
      </c>
      <c r="N565" s="21">
        <f t="shared" si="34"/>
        <v>-2.7825833121406549E-2</v>
      </c>
      <c r="O565" s="21">
        <f t="shared" si="35"/>
        <v>0.48890053104285686</v>
      </c>
    </row>
    <row r="566" spans="8:15">
      <c r="H566" t="s">
        <v>8219</v>
      </c>
      <c r="I566">
        <v>61</v>
      </c>
      <c r="J566" s="21">
        <f t="shared" si="32"/>
        <v>-0.15805164576574721</v>
      </c>
      <c r="K566" s="21">
        <f t="shared" si="33"/>
        <v>0.43720805133796614</v>
      </c>
      <c r="L566" t="s">
        <v>8221</v>
      </c>
      <c r="M566">
        <v>3</v>
      </c>
      <c r="N566" s="21">
        <f t="shared" si="34"/>
        <v>-0.23939151384953189</v>
      </c>
      <c r="O566" s="21">
        <f t="shared" si="35"/>
        <v>0.40540100485253827</v>
      </c>
    </row>
    <row r="567" spans="8:15">
      <c r="H567" t="s">
        <v>8219</v>
      </c>
      <c r="I567">
        <v>52</v>
      </c>
      <c r="J567" s="21">
        <f t="shared" si="32"/>
        <v>-0.16870659363134219</v>
      </c>
      <c r="K567" s="21">
        <f t="shared" si="33"/>
        <v>0.43301371607940187</v>
      </c>
      <c r="L567" t="s">
        <v>8221</v>
      </c>
      <c r="M567">
        <v>3</v>
      </c>
      <c r="N567" s="21">
        <f t="shared" si="34"/>
        <v>-0.23939151384953189</v>
      </c>
      <c r="O567" s="21">
        <f t="shared" si="35"/>
        <v>0.40540100485253827</v>
      </c>
    </row>
    <row r="568" spans="8:15">
      <c r="H568" t="s">
        <v>8219</v>
      </c>
      <c r="I568">
        <v>86</v>
      </c>
      <c r="J568" s="21">
        <f t="shared" si="32"/>
        <v>-0.12845456836131672</v>
      </c>
      <c r="K568" s="21">
        <f t="shared" si="33"/>
        <v>0.44889462474332431</v>
      </c>
      <c r="L568" t="s">
        <v>8221</v>
      </c>
      <c r="M568">
        <v>2</v>
      </c>
      <c r="N568" s="21">
        <f t="shared" si="34"/>
        <v>-0.25566579698246461</v>
      </c>
      <c r="O568" s="21">
        <f t="shared" si="35"/>
        <v>0.39910445381051241</v>
      </c>
    </row>
    <row r="569" spans="8:15">
      <c r="H569" t="s">
        <v>8219</v>
      </c>
      <c r="I569">
        <v>42</v>
      </c>
      <c r="J569" s="21">
        <f t="shared" si="32"/>
        <v>-0.1805454245931144</v>
      </c>
      <c r="K569" s="21">
        <f t="shared" si="33"/>
        <v>0.42836219829451022</v>
      </c>
      <c r="L569" t="s">
        <v>8221</v>
      </c>
      <c r="M569">
        <v>1</v>
      </c>
      <c r="N569" s="21">
        <f t="shared" si="34"/>
        <v>-0.27194008011539733</v>
      </c>
      <c r="O569" s="21">
        <f t="shared" si="35"/>
        <v>0.39283404631333929</v>
      </c>
    </row>
    <row r="570" spans="8:15">
      <c r="H570" t="s">
        <v>8219</v>
      </c>
      <c r="I570">
        <v>52</v>
      </c>
      <c r="J570" s="21">
        <f t="shared" si="32"/>
        <v>-0.16870659363134219</v>
      </c>
      <c r="K570" s="21">
        <f t="shared" si="33"/>
        <v>0.43301371607940187</v>
      </c>
      <c r="L570" t="s">
        <v>8221</v>
      </c>
      <c r="M570">
        <v>0</v>
      </c>
      <c r="N570" s="21">
        <f t="shared" si="34"/>
        <v>-0.28821436324833005</v>
      </c>
      <c r="O570" s="21">
        <f t="shared" si="35"/>
        <v>0.386591327392803</v>
      </c>
    </row>
    <row r="571" spans="8:15">
      <c r="H571" t="s">
        <v>8219</v>
      </c>
      <c r="I571">
        <v>120</v>
      </c>
      <c r="J571" s="21">
        <f t="shared" si="32"/>
        <v>-8.8202543091291247E-2</v>
      </c>
      <c r="K571" s="21">
        <f t="shared" si="33"/>
        <v>0.46485784805124658</v>
      </c>
      <c r="L571" t="s">
        <v>8221</v>
      </c>
      <c r="M571">
        <v>1</v>
      </c>
      <c r="N571" s="21">
        <f t="shared" si="34"/>
        <v>-0.27194008011539733</v>
      </c>
      <c r="O571" s="21">
        <f t="shared" si="35"/>
        <v>0.39283404631333929</v>
      </c>
    </row>
    <row r="572" spans="8:15">
      <c r="H572" t="s">
        <v>8219</v>
      </c>
      <c r="I572">
        <v>22</v>
      </c>
      <c r="J572" s="21">
        <f t="shared" si="32"/>
        <v>-0.20422308651665877</v>
      </c>
      <c r="K572" s="21">
        <f t="shared" si="33"/>
        <v>0.41908958554528158</v>
      </c>
      <c r="L572" t="s">
        <v>8221</v>
      </c>
      <c r="M572">
        <v>19</v>
      </c>
      <c r="N572" s="21">
        <f t="shared" si="34"/>
        <v>2.099701627739161E-2</v>
      </c>
      <c r="O572" s="21">
        <f t="shared" si="35"/>
        <v>0.50837598209105184</v>
      </c>
    </row>
    <row r="573" spans="8:15">
      <c r="H573" t="s">
        <v>8219</v>
      </c>
      <c r="I573">
        <v>64</v>
      </c>
      <c r="J573" s="21">
        <f t="shared" si="32"/>
        <v>-0.15449999647721555</v>
      </c>
      <c r="K573" s="21">
        <f t="shared" si="33"/>
        <v>0.43860775699819587</v>
      </c>
      <c r="L573" t="s">
        <v>8221</v>
      </c>
      <c r="M573">
        <v>9</v>
      </c>
      <c r="N573" s="21">
        <f t="shared" si="34"/>
        <v>-0.14174581505193559</v>
      </c>
      <c r="O573" s="21">
        <f t="shared" si="35"/>
        <v>0.4436403925467165</v>
      </c>
    </row>
    <row r="574" spans="8:15">
      <c r="H574" t="s">
        <v>8219</v>
      </c>
      <c r="I574">
        <v>23</v>
      </c>
      <c r="J574" s="21">
        <f t="shared" si="32"/>
        <v>-0.20303920342048157</v>
      </c>
      <c r="K574" s="21">
        <f t="shared" si="33"/>
        <v>0.41955219522003828</v>
      </c>
      <c r="L574" t="s">
        <v>8221</v>
      </c>
      <c r="M574">
        <v>1</v>
      </c>
      <c r="N574" s="21">
        <f t="shared" si="34"/>
        <v>-0.27194008011539733</v>
      </c>
      <c r="O574" s="21">
        <f t="shared" si="35"/>
        <v>0.39283404631333929</v>
      </c>
    </row>
    <row r="575" spans="8:15">
      <c r="H575" t="s">
        <v>8219</v>
      </c>
      <c r="I575">
        <v>238</v>
      </c>
      <c r="J575" s="21">
        <f t="shared" si="32"/>
        <v>5.1495662257620672E-2</v>
      </c>
      <c r="K575" s="21">
        <f t="shared" si="33"/>
        <v>0.52053472085781316</v>
      </c>
      <c r="L575" t="s">
        <v>8221</v>
      </c>
      <c r="M575">
        <v>0</v>
      </c>
      <c r="N575" s="21">
        <f t="shared" si="34"/>
        <v>-0.28821436324833005</v>
      </c>
      <c r="O575" s="21">
        <f t="shared" si="35"/>
        <v>0.386591327392803</v>
      </c>
    </row>
    <row r="576" spans="8:15">
      <c r="H576" t="s">
        <v>8219</v>
      </c>
      <c r="I576">
        <v>33</v>
      </c>
      <c r="J576" s="21">
        <f t="shared" si="32"/>
        <v>-0.19120037245870936</v>
      </c>
      <c r="K576" s="21">
        <f t="shared" si="33"/>
        <v>0.42418430590942285</v>
      </c>
      <c r="L576" t="s">
        <v>8221</v>
      </c>
      <c r="M576">
        <v>1</v>
      </c>
      <c r="N576" s="21">
        <f t="shared" si="34"/>
        <v>-0.27194008011539733</v>
      </c>
      <c r="O576" s="21">
        <f t="shared" si="35"/>
        <v>0.39283404631333929</v>
      </c>
    </row>
    <row r="577" spans="8:15">
      <c r="H577" t="s">
        <v>8219</v>
      </c>
      <c r="I577">
        <v>32</v>
      </c>
      <c r="J577" s="21">
        <f t="shared" si="32"/>
        <v>-0.19238425555488659</v>
      </c>
      <c r="K577" s="21">
        <f t="shared" si="33"/>
        <v>0.42372061214729434</v>
      </c>
      <c r="L577" t="s">
        <v>8221</v>
      </c>
      <c r="M577">
        <v>5</v>
      </c>
      <c r="N577" s="21">
        <f t="shared" si="34"/>
        <v>-0.20684294758366648</v>
      </c>
      <c r="O577" s="21">
        <f t="shared" si="35"/>
        <v>0.41806625702373457</v>
      </c>
    </row>
    <row r="578" spans="8:15">
      <c r="H578" t="s">
        <v>8219</v>
      </c>
      <c r="I578">
        <v>24</v>
      </c>
      <c r="J578" s="21">
        <f t="shared" ref="J578:J641" si="36">STANDARDIZE(I578,$B$7,$B$12)</f>
        <v>-0.20185532032430434</v>
      </c>
      <c r="K578" s="21">
        <f t="shared" ref="K578:K641" si="37">_xlfn.NORM.S.DIST(J578,TRUE)</f>
        <v>0.42001491610780073</v>
      </c>
      <c r="L578" t="s">
        <v>8221</v>
      </c>
      <c r="M578">
        <v>85</v>
      </c>
      <c r="N578" s="21">
        <f t="shared" ref="N578:N641" si="38">STANDARDIZE(M578,$C$7,$C$12)</f>
        <v>1.0950997030509511</v>
      </c>
      <c r="O578" s="21">
        <f t="shared" ref="O578:O641" si="39">_xlfn.NORM.S.DIST(N578,TRUE)</f>
        <v>0.86326352061264622</v>
      </c>
    </row>
    <row r="579" spans="8:15">
      <c r="H579" t="s">
        <v>8219</v>
      </c>
      <c r="I579">
        <v>29</v>
      </c>
      <c r="J579" s="21">
        <f t="shared" si="36"/>
        <v>-0.19593590484341825</v>
      </c>
      <c r="K579" s="21">
        <f t="shared" si="37"/>
        <v>0.42233016695712094</v>
      </c>
      <c r="L579" t="s">
        <v>8221</v>
      </c>
      <c r="M579">
        <v>3</v>
      </c>
      <c r="N579" s="21">
        <f t="shared" si="38"/>
        <v>-0.23939151384953189</v>
      </c>
      <c r="O579" s="21">
        <f t="shared" si="39"/>
        <v>0.40540100485253827</v>
      </c>
    </row>
    <row r="580" spans="8:15">
      <c r="H580" t="s">
        <v>8219</v>
      </c>
      <c r="I580">
        <v>50</v>
      </c>
      <c r="J580" s="21">
        <f t="shared" si="36"/>
        <v>-0.17107435982369662</v>
      </c>
      <c r="K580" s="21">
        <f t="shared" si="37"/>
        <v>0.43208264827181631</v>
      </c>
      <c r="L580" t="s">
        <v>8221</v>
      </c>
      <c r="M580">
        <v>4</v>
      </c>
      <c r="N580" s="21">
        <f t="shared" si="38"/>
        <v>-0.22311723071659917</v>
      </c>
      <c r="O580" s="21">
        <f t="shared" si="39"/>
        <v>0.4117221340907683</v>
      </c>
    </row>
    <row r="581" spans="8:15">
      <c r="H581" t="s">
        <v>8219</v>
      </c>
      <c r="I581">
        <v>108</v>
      </c>
      <c r="J581" s="21">
        <f t="shared" si="36"/>
        <v>-0.10240914024541789</v>
      </c>
      <c r="K581" s="21">
        <f t="shared" si="37"/>
        <v>0.45921596447574309</v>
      </c>
      <c r="L581" t="s">
        <v>8221</v>
      </c>
      <c r="M581">
        <v>3</v>
      </c>
      <c r="N581" s="21">
        <f t="shared" si="38"/>
        <v>-0.23939151384953189</v>
      </c>
      <c r="O581" s="21">
        <f t="shared" si="39"/>
        <v>0.40540100485253827</v>
      </c>
    </row>
    <row r="582" spans="8:15">
      <c r="H582" t="s">
        <v>8219</v>
      </c>
      <c r="I582">
        <v>139</v>
      </c>
      <c r="J582" s="21">
        <f t="shared" si="36"/>
        <v>-6.570876426392408E-2</v>
      </c>
      <c r="K582" s="21">
        <f t="shared" si="37"/>
        <v>0.4738048473110667</v>
      </c>
      <c r="L582" t="s">
        <v>8221</v>
      </c>
      <c r="M582">
        <v>5</v>
      </c>
      <c r="N582" s="21">
        <f t="shared" si="38"/>
        <v>-0.20684294758366648</v>
      </c>
      <c r="O582" s="21">
        <f t="shared" si="39"/>
        <v>0.41806625702373457</v>
      </c>
    </row>
    <row r="583" spans="8:15">
      <c r="H583" t="s">
        <v>8219</v>
      </c>
      <c r="I583">
        <v>7</v>
      </c>
      <c r="J583" s="21">
        <f t="shared" si="36"/>
        <v>-0.22198133295931707</v>
      </c>
      <c r="K583" s="21">
        <f t="shared" si="37"/>
        <v>0.41216420748434612</v>
      </c>
      <c r="L583" t="s">
        <v>8221</v>
      </c>
      <c r="M583">
        <v>17</v>
      </c>
      <c r="N583" s="21">
        <f t="shared" si="38"/>
        <v>-1.155154998847383E-2</v>
      </c>
      <c r="O583" s="21">
        <f t="shared" si="39"/>
        <v>0.49539170079292921</v>
      </c>
    </row>
    <row r="584" spans="8:15">
      <c r="H584" t="s">
        <v>8219</v>
      </c>
      <c r="I584">
        <v>149</v>
      </c>
      <c r="J584" s="21">
        <f t="shared" si="36"/>
        <v>-5.3869933302151882E-2</v>
      </c>
      <c r="K584" s="21">
        <f t="shared" si="37"/>
        <v>0.47851939580927716</v>
      </c>
      <c r="L584" t="s">
        <v>8221</v>
      </c>
      <c r="M584">
        <v>3</v>
      </c>
      <c r="N584" s="21">
        <f t="shared" si="38"/>
        <v>-0.23939151384953189</v>
      </c>
      <c r="O584" s="21">
        <f t="shared" si="39"/>
        <v>0.40540100485253827</v>
      </c>
    </row>
    <row r="585" spans="8:15">
      <c r="H585" t="s">
        <v>8219</v>
      </c>
      <c r="I585">
        <v>31</v>
      </c>
      <c r="J585" s="21">
        <f t="shared" si="36"/>
        <v>-0.19356813865106381</v>
      </c>
      <c r="K585" s="21">
        <f t="shared" si="37"/>
        <v>0.4232570239842357</v>
      </c>
      <c r="L585" t="s">
        <v>8221</v>
      </c>
      <c r="M585">
        <v>2</v>
      </c>
      <c r="N585" s="21">
        <f t="shared" si="38"/>
        <v>-0.25566579698246461</v>
      </c>
      <c r="O585" s="21">
        <f t="shared" si="39"/>
        <v>0.39910445381051241</v>
      </c>
    </row>
    <row r="586" spans="8:15">
      <c r="H586" t="s">
        <v>8219</v>
      </c>
      <c r="I586">
        <v>26</v>
      </c>
      <c r="J586" s="21">
        <f t="shared" si="36"/>
        <v>-0.19948755413194991</v>
      </c>
      <c r="K586" s="21">
        <f t="shared" si="37"/>
        <v>0.4209406890340468</v>
      </c>
      <c r="L586" t="s">
        <v>8221</v>
      </c>
      <c r="M586">
        <v>6</v>
      </c>
      <c r="N586" s="21">
        <f t="shared" si="38"/>
        <v>-0.19056866445073375</v>
      </c>
      <c r="O586" s="21">
        <f t="shared" si="39"/>
        <v>0.42443177118606484</v>
      </c>
    </row>
    <row r="587" spans="8:15">
      <c r="H587" t="s">
        <v>8219</v>
      </c>
      <c r="I587">
        <v>172</v>
      </c>
      <c r="J587" s="21">
        <f t="shared" si="36"/>
        <v>-2.6640622090075828E-2</v>
      </c>
      <c r="K587" s="21">
        <f t="shared" si="37"/>
        <v>0.48937318650214678</v>
      </c>
      <c r="L587" t="s">
        <v>8221</v>
      </c>
      <c r="M587">
        <v>0</v>
      </c>
      <c r="N587" s="21">
        <f t="shared" si="38"/>
        <v>-0.28821436324833005</v>
      </c>
      <c r="O587" s="21">
        <f t="shared" si="39"/>
        <v>0.386591327392803</v>
      </c>
    </row>
    <row r="588" spans="8:15">
      <c r="H588" t="s">
        <v>8219</v>
      </c>
      <c r="I588">
        <v>78</v>
      </c>
      <c r="J588" s="21">
        <f t="shared" si="36"/>
        <v>-0.13792563313073447</v>
      </c>
      <c r="K588" s="21">
        <f t="shared" si="37"/>
        <v>0.4451495958540907</v>
      </c>
      <c r="L588" t="s">
        <v>8221</v>
      </c>
      <c r="M588">
        <v>1</v>
      </c>
      <c r="N588" s="21">
        <f t="shared" si="38"/>
        <v>-0.27194008011539733</v>
      </c>
      <c r="O588" s="21">
        <f t="shared" si="39"/>
        <v>0.39283404631333929</v>
      </c>
    </row>
    <row r="589" spans="8:15">
      <c r="H589" t="s">
        <v>8219</v>
      </c>
      <c r="I589">
        <v>120</v>
      </c>
      <c r="J589" s="21">
        <f t="shared" si="36"/>
        <v>-8.8202543091291247E-2</v>
      </c>
      <c r="K589" s="21">
        <f t="shared" si="37"/>
        <v>0.46485784805124658</v>
      </c>
      <c r="L589" t="s">
        <v>8221</v>
      </c>
      <c r="M589">
        <v>3</v>
      </c>
      <c r="N589" s="21">
        <f t="shared" si="38"/>
        <v>-0.23939151384953189</v>
      </c>
      <c r="O589" s="21">
        <f t="shared" si="39"/>
        <v>0.40540100485253827</v>
      </c>
    </row>
    <row r="590" spans="8:15">
      <c r="H590" t="s">
        <v>8219</v>
      </c>
      <c r="I590">
        <v>227</v>
      </c>
      <c r="J590" s="21">
        <f t="shared" si="36"/>
        <v>3.8472948199671252E-2</v>
      </c>
      <c r="K590" s="21">
        <f t="shared" si="37"/>
        <v>0.51534470014016476</v>
      </c>
      <c r="L590" t="s">
        <v>8221</v>
      </c>
      <c r="M590">
        <v>13</v>
      </c>
      <c r="N590" s="21">
        <f t="shared" si="38"/>
        <v>-7.6648682520204708E-2</v>
      </c>
      <c r="O590" s="21">
        <f t="shared" si="39"/>
        <v>0.46945151489289888</v>
      </c>
    </row>
    <row r="591" spans="8:15">
      <c r="H591" t="s">
        <v>8219</v>
      </c>
      <c r="I591">
        <v>42</v>
      </c>
      <c r="J591" s="21">
        <f t="shared" si="36"/>
        <v>-0.1805454245931144</v>
      </c>
      <c r="K591" s="21">
        <f t="shared" si="37"/>
        <v>0.42836219829451022</v>
      </c>
      <c r="L591" t="s">
        <v>8221</v>
      </c>
      <c r="M591">
        <v>1</v>
      </c>
      <c r="N591" s="21">
        <f t="shared" si="38"/>
        <v>-0.27194008011539733</v>
      </c>
      <c r="O591" s="21">
        <f t="shared" si="39"/>
        <v>0.39283404631333929</v>
      </c>
    </row>
    <row r="592" spans="8:15">
      <c r="H592" t="s">
        <v>8219</v>
      </c>
      <c r="I592">
        <v>64</v>
      </c>
      <c r="J592" s="21">
        <f t="shared" si="36"/>
        <v>-0.15449999647721555</v>
      </c>
      <c r="K592" s="21">
        <f t="shared" si="37"/>
        <v>0.43860775699819587</v>
      </c>
      <c r="L592" t="s">
        <v>8221</v>
      </c>
      <c r="M592">
        <v>1</v>
      </c>
      <c r="N592" s="21">
        <f t="shared" si="38"/>
        <v>-0.27194008011539733</v>
      </c>
      <c r="O592" s="21">
        <f t="shared" si="39"/>
        <v>0.39283404631333929</v>
      </c>
    </row>
    <row r="593" spans="8:15">
      <c r="H593" t="s">
        <v>8219</v>
      </c>
      <c r="I593">
        <v>121</v>
      </c>
      <c r="J593" s="21">
        <f t="shared" si="36"/>
        <v>-8.7018659995114031E-2</v>
      </c>
      <c r="K593" s="21">
        <f t="shared" si="37"/>
        <v>0.46532833991886552</v>
      </c>
      <c r="L593" t="s">
        <v>8221</v>
      </c>
      <c r="M593">
        <v>9</v>
      </c>
      <c r="N593" s="21">
        <f t="shared" si="38"/>
        <v>-0.14174581505193559</v>
      </c>
      <c r="O593" s="21">
        <f t="shared" si="39"/>
        <v>0.4436403925467165</v>
      </c>
    </row>
    <row r="594" spans="8:15">
      <c r="H594" t="s">
        <v>8219</v>
      </c>
      <c r="I594">
        <v>87</v>
      </c>
      <c r="J594" s="21">
        <f t="shared" si="36"/>
        <v>-0.12727068526513949</v>
      </c>
      <c r="K594" s="21">
        <f t="shared" si="37"/>
        <v>0.44936308068589309</v>
      </c>
      <c r="L594" t="s">
        <v>8221</v>
      </c>
      <c r="M594">
        <v>0</v>
      </c>
      <c r="N594" s="21">
        <f t="shared" si="38"/>
        <v>-0.28821436324833005</v>
      </c>
      <c r="O594" s="21">
        <f t="shared" si="39"/>
        <v>0.386591327392803</v>
      </c>
    </row>
    <row r="595" spans="8:15">
      <c r="H595" t="s">
        <v>8219</v>
      </c>
      <c r="I595">
        <v>65</v>
      </c>
      <c r="J595" s="21">
        <f t="shared" si="36"/>
        <v>-0.15331611338103834</v>
      </c>
      <c r="K595" s="21">
        <f t="shared" si="37"/>
        <v>0.43907449712976016</v>
      </c>
      <c r="L595" t="s">
        <v>8221</v>
      </c>
      <c r="M595">
        <v>2</v>
      </c>
      <c r="N595" s="21">
        <f t="shared" si="38"/>
        <v>-0.25566579698246461</v>
      </c>
      <c r="O595" s="21">
        <f t="shared" si="39"/>
        <v>0.39910445381051241</v>
      </c>
    </row>
    <row r="596" spans="8:15">
      <c r="H596" t="s">
        <v>8219</v>
      </c>
      <c r="I596">
        <v>49</v>
      </c>
      <c r="J596" s="21">
        <f t="shared" si="36"/>
        <v>-0.17225824291987385</v>
      </c>
      <c r="K596" s="21">
        <f t="shared" si="37"/>
        <v>0.43161725545103624</v>
      </c>
      <c r="L596" t="s">
        <v>8221</v>
      </c>
      <c r="M596">
        <v>1</v>
      </c>
      <c r="N596" s="21">
        <f t="shared" si="38"/>
        <v>-0.27194008011539733</v>
      </c>
      <c r="O596" s="21">
        <f t="shared" si="39"/>
        <v>0.39283404631333929</v>
      </c>
    </row>
    <row r="597" spans="8:15">
      <c r="H597" t="s">
        <v>8219</v>
      </c>
      <c r="I597">
        <v>19</v>
      </c>
      <c r="J597" s="21">
        <f t="shared" si="36"/>
        <v>-0.20777473580519043</v>
      </c>
      <c r="K597" s="21">
        <f t="shared" si="37"/>
        <v>0.4177024300117067</v>
      </c>
      <c r="L597" t="s">
        <v>8221</v>
      </c>
      <c r="M597">
        <v>10</v>
      </c>
      <c r="N597" s="21">
        <f t="shared" si="38"/>
        <v>-0.12547153191900287</v>
      </c>
      <c r="O597" s="21">
        <f t="shared" si="39"/>
        <v>0.45007513057327431</v>
      </c>
    </row>
    <row r="598" spans="8:15">
      <c r="H598" t="s">
        <v>8219</v>
      </c>
      <c r="I598">
        <v>81</v>
      </c>
      <c r="J598" s="21">
        <f t="shared" si="36"/>
        <v>-0.13437398384220281</v>
      </c>
      <c r="K598" s="21">
        <f t="shared" si="37"/>
        <v>0.44655342646340568</v>
      </c>
      <c r="L598" t="s">
        <v>8221</v>
      </c>
      <c r="M598">
        <v>3</v>
      </c>
      <c r="N598" s="21">
        <f t="shared" si="38"/>
        <v>-0.23939151384953189</v>
      </c>
      <c r="O598" s="21">
        <f t="shared" si="39"/>
        <v>0.40540100485253827</v>
      </c>
    </row>
    <row r="599" spans="8:15">
      <c r="H599" t="s">
        <v>8219</v>
      </c>
      <c r="I599">
        <v>264</v>
      </c>
      <c r="J599" s="21">
        <f t="shared" si="36"/>
        <v>8.2276622758228377E-2</v>
      </c>
      <c r="K599" s="21">
        <f t="shared" si="37"/>
        <v>0.53278662814096944</v>
      </c>
      <c r="L599" t="s">
        <v>8221</v>
      </c>
      <c r="M599">
        <v>2</v>
      </c>
      <c r="N599" s="21">
        <f t="shared" si="38"/>
        <v>-0.25566579698246461</v>
      </c>
      <c r="O599" s="21">
        <f t="shared" si="39"/>
        <v>0.39910445381051241</v>
      </c>
    </row>
    <row r="600" spans="8:15">
      <c r="H600" t="s">
        <v>8219</v>
      </c>
      <c r="I600">
        <v>25</v>
      </c>
      <c r="J600" s="21">
        <f t="shared" si="36"/>
        <v>-0.20067143722812711</v>
      </c>
      <c r="K600" s="21">
        <f t="shared" si="37"/>
        <v>0.42047774758660955</v>
      </c>
      <c r="L600" t="s">
        <v>8221</v>
      </c>
      <c r="M600">
        <v>2</v>
      </c>
      <c r="N600" s="21">
        <f t="shared" si="38"/>
        <v>-0.25566579698246461</v>
      </c>
      <c r="O600" s="21">
        <f t="shared" si="39"/>
        <v>0.39910445381051241</v>
      </c>
    </row>
    <row r="601" spans="8:15">
      <c r="H601" t="s">
        <v>8219</v>
      </c>
      <c r="I601">
        <v>5</v>
      </c>
      <c r="J601" s="21">
        <f t="shared" si="36"/>
        <v>-0.2243490991516715</v>
      </c>
      <c r="K601" s="21">
        <f t="shared" si="37"/>
        <v>0.41124283706975379</v>
      </c>
      <c r="L601" t="s">
        <v>8221</v>
      </c>
      <c r="M601">
        <v>1</v>
      </c>
      <c r="N601" s="21">
        <f t="shared" si="38"/>
        <v>-0.27194008011539733</v>
      </c>
      <c r="O601" s="21">
        <f t="shared" si="39"/>
        <v>0.39283404631333929</v>
      </c>
    </row>
    <row r="602" spans="8:15">
      <c r="H602" t="s">
        <v>8219</v>
      </c>
      <c r="I602">
        <v>144</v>
      </c>
      <c r="J602" s="21">
        <f t="shared" si="36"/>
        <v>-5.9789348783037981E-2</v>
      </c>
      <c r="K602" s="21">
        <f t="shared" si="37"/>
        <v>0.47616170442050426</v>
      </c>
      <c r="L602" t="s">
        <v>8221</v>
      </c>
      <c r="M602">
        <v>14</v>
      </c>
      <c r="N602" s="21">
        <f t="shared" si="38"/>
        <v>-6.0374399387271988E-2</v>
      </c>
      <c r="O602" s="21">
        <f t="shared" si="39"/>
        <v>0.47592872389157587</v>
      </c>
    </row>
    <row r="603" spans="8:15">
      <c r="H603" t="s">
        <v>8219</v>
      </c>
      <c r="I603">
        <v>92</v>
      </c>
      <c r="J603" s="21">
        <f t="shared" si="36"/>
        <v>-0.1213512697842534</v>
      </c>
      <c r="K603" s="21">
        <f t="shared" si="37"/>
        <v>0.45170640631047504</v>
      </c>
      <c r="L603" t="s">
        <v>8221</v>
      </c>
      <c r="M603">
        <v>0</v>
      </c>
      <c r="N603" s="21">
        <f t="shared" si="38"/>
        <v>-0.28821436324833005</v>
      </c>
      <c r="O603" s="21">
        <f t="shared" si="39"/>
        <v>0.386591327392803</v>
      </c>
    </row>
    <row r="604" spans="8:15">
      <c r="H604" t="s">
        <v>8219</v>
      </c>
      <c r="I604">
        <v>147</v>
      </c>
      <c r="J604" s="21">
        <f t="shared" si="36"/>
        <v>-5.623769949450632E-2</v>
      </c>
      <c r="K604" s="21">
        <f t="shared" si="37"/>
        <v>0.47757622440843511</v>
      </c>
      <c r="L604" t="s">
        <v>8221</v>
      </c>
      <c r="M604">
        <v>0</v>
      </c>
      <c r="N604" s="21">
        <f t="shared" si="38"/>
        <v>-0.28821436324833005</v>
      </c>
      <c r="O604" s="21">
        <f t="shared" si="39"/>
        <v>0.386591327392803</v>
      </c>
    </row>
    <row r="605" spans="8:15">
      <c r="H605" t="s">
        <v>8219</v>
      </c>
      <c r="I605">
        <v>90</v>
      </c>
      <c r="J605" s="21">
        <f t="shared" si="36"/>
        <v>-0.12371903597660784</v>
      </c>
      <c r="K605" s="21">
        <f t="shared" si="37"/>
        <v>0.45076886946430572</v>
      </c>
      <c r="L605" t="s">
        <v>8221</v>
      </c>
      <c r="M605">
        <v>4</v>
      </c>
      <c r="N605" s="21">
        <f t="shared" si="38"/>
        <v>-0.22311723071659917</v>
      </c>
      <c r="O605" s="21">
        <f t="shared" si="39"/>
        <v>0.4117221340907683</v>
      </c>
    </row>
    <row r="606" spans="8:15">
      <c r="H606" t="s">
        <v>8219</v>
      </c>
      <c r="I606">
        <v>87</v>
      </c>
      <c r="J606" s="21">
        <f t="shared" si="36"/>
        <v>-0.12727068526513949</v>
      </c>
      <c r="K606" s="21">
        <f t="shared" si="37"/>
        <v>0.44936308068589309</v>
      </c>
      <c r="L606" t="s">
        <v>8221</v>
      </c>
      <c r="M606">
        <v>3</v>
      </c>
      <c r="N606" s="21">
        <f t="shared" si="38"/>
        <v>-0.23939151384953189</v>
      </c>
      <c r="O606" s="21">
        <f t="shared" si="39"/>
        <v>0.40540100485253827</v>
      </c>
    </row>
    <row r="607" spans="8:15">
      <c r="H607" t="s">
        <v>8219</v>
      </c>
      <c r="I607">
        <v>406</v>
      </c>
      <c r="J607" s="21">
        <f t="shared" si="36"/>
        <v>0.2503880224153936</v>
      </c>
      <c r="K607" s="21">
        <f t="shared" si="37"/>
        <v>0.59885635429887052</v>
      </c>
      <c r="L607" t="s">
        <v>8221</v>
      </c>
      <c r="M607">
        <v>0</v>
      </c>
      <c r="N607" s="21">
        <f t="shared" si="38"/>
        <v>-0.28821436324833005</v>
      </c>
      <c r="O607" s="21">
        <f t="shared" si="39"/>
        <v>0.386591327392803</v>
      </c>
    </row>
    <row r="608" spans="8:15">
      <c r="H608" t="s">
        <v>8219</v>
      </c>
      <c r="I608">
        <v>20</v>
      </c>
      <c r="J608" s="21">
        <f t="shared" si="36"/>
        <v>-0.20659085270901323</v>
      </c>
      <c r="K608" s="21">
        <f t="shared" si="37"/>
        <v>0.41816470232031444</v>
      </c>
      <c r="L608" t="s">
        <v>8221</v>
      </c>
      <c r="M608">
        <v>5</v>
      </c>
      <c r="N608" s="21">
        <f t="shared" si="38"/>
        <v>-0.20684294758366648</v>
      </c>
      <c r="O608" s="21">
        <f t="shared" si="39"/>
        <v>0.41806625702373457</v>
      </c>
    </row>
    <row r="609" spans="8:15">
      <c r="H609" t="s">
        <v>8219</v>
      </c>
      <c r="I609">
        <v>70</v>
      </c>
      <c r="J609" s="21">
        <f t="shared" si="36"/>
        <v>-0.14739669790015222</v>
      </c>
      <c r="K609" s="21">
        <f t="shared" si="37"/>
        <v>0.44140945587541125</v>
      </c>
      <c r="L609" t="s">
        <v>8221</v>
      </c>
      <c r="M609">
        <v>47</v>
      </c>
      <c r="N609" s="21">
        <f t="shared" si="38"/>
        <v>0.47667694399950777</v>
      </c>
      <c r="O609" s="21">
        <f t="shared" si="39"/>
        <v>0.6832039084079059</v>
      </c>
    </row>
    <row r="610" spans="8:15">
      <c r="H610" t="s">
        <v>8219</v>
      </c>
      <c r="I610">
        <v>16</v>
      </c>
      <c r="J610" s="21">
        <f t="shared" si="36"/>
        <v>-0.21132638509372209</v>
      </c>
      <c r="K610" s="21">
        <f t="shared" si="37"/>
        <v>0.41631629774116047</v>
      </c>
      <c r="L610" t="s">
        <v>8221</v>
      </c>
      <c r="M610">
        <v>0</v>
      </c>
      <c r="N610" s="21">
        <f t="shared" si="38"/>
        <v>-0.28821436324833005</v>
      </c>
      <c r="O610" s="21">
        <f t="shared" si="39"/>
        <v>0.386591327392803</v>
      </c>
    </row>
    <row r="611" spans="8:15">
      <c r="H611" t="s">
        <v>8219</v>
      </c>
      <c r="I611">
        <v>52</v>
      </c>
      <c r="J611" s="21">
        <f t="shared" si="36"/>
        <v>-0.16870659363134219</v>
      </c>
      <c r="K611" s="21">
        <f t="shared" si="37"/>
        <v>0.43301371607940187</v>
      </c>
      <c r="L611" t="s">
        <v>8221</v>
      </c>
      <c r="M611">
        <v>10</v>
      </c>
      <c r="N611" s="21">
        <f t="shared" si="38"/>
        <v>-0.12547153191900287</v>
      </c>
      <c r="O611" s="21">
        <f t="shared" si="39"/>
        <v>0.45007513057327431</v>
      </c>
    </row>
    <row r="612" spans="8:15">
      <c r="H612" t="s">
        <v>8219</v>
      </c>
      <c r="I612">
        <v>66</v>
      </c>
      <c r="J612" s="21">
        <f t="shared" si="36"/>
        <v>-0.15213223028486111</v>
      </c>
      <c r="K612" s="21">
        <f t="shared" si="37"/>
        <v>0.43954132198623697</v>
      </c>
      <c r="L612" t="s">
        <v>8221</v>
      </c>
      <c r="M612">
        <v>11</v>
      </c>
      <c r="N612" s="21">
        <f t="shared" si="38"/>
        <v>-0.10919724878607015</v>
      </c>
      <c r="O612" s="21">
        <f t="shared" si="39"/>
        <v>0.45652302120625177</v>
      </c>
    </row>
    <row r="613" spans="8:15">
      <c r="H613" t="s">
        <v>8219</v>
      </c>
      <c r="I613">
        <v>109</v>
      </c>
      <c r="J613" s="21">
        <f t="shared" si="36"/>
        <v>-0.10122525714924067</v>
      </c>
      <c r="K613" s="21">
        <f t="shared" si="37"/>
        <v>0.45968582369308281</v>
      </c>
      <c r="L613" t="s">
        <v>8221</v>
      </c>
      <c r="M613">
        <v>2</v>
      </c>
      <c r="N613" s="21">
        <f t="shared" si="38"/>
        <v>-0.25566579698246461</v>
      </c>
      <c r="O613" s="21">
        <f t="shared" si="39"/>
        <v>0.39910445381051241</v>
      </c>
    </row>
    <row r="614" spans="8:15">
      <c r="H614" t="s">
        <v>8219</v>
      </c>
      <c r="I614">
        <v>168</v>
      </c>
      <c r="J614" s="21">
        <f t="shared" si="36"/>
        <v>-3.1376154474784708E-2</v>
      </c>
      <c r="K614" s="21">
        <f t="shared" si="37"/>
        <v>0.48748477887945263</v>
      </c>
      <c r="L614" t="s">
        <v>8221</v>
      </c>
      <c r="M614">
        <v>2</v>
      </c>
      <c r="N614" s="21">
        <f t="shared" si="38"/>
        <v>-0.25566579698246461</v>
      </c>
      <c r="O614" s="21">
        <f t="shared" si="39"/>
        <v>0.39910445381051241</v>
      </c>
    </row>
    <row r="615" spans="8:15">
      <c r="H615" t="s">
        <v>8219</v>
      </c>
      <c r="I615">
        <v>31</v>
      </c>
      <c r="J615" s="21">
        <f t="shared" si="36"/>
        <v>-0.19356813865106381</v>
      </c>
      <c r="K615" s="21">
        <f t="shared" si="37"/>
        <v>0.4232570239842357</v>
      </c>
      <c r="L615" t="s">
        <v>8221</v>
      </c>
      <c r="M615">
        <v>22</v>
      </c>
      <c r="N615" s="21">
        <f t="shared" si="38"/>
        <v>6.9819865676189766E-2</v>
      </c>
      <c r="O615" s="21">
        <f t="shared" si="39"/>
        <v>0.5278314823803516</v>
      </c>
    </row>
    <row r="616" spans="8:15">
      <c r="H616" t="s">
        <v>8219</v>
      </c>
      <c r="I616">
        <v>133</v>
      </c>
      <c r="J616" s="21">
        <f t="shared" si="36"/>
        <v>-7.2812062840987402E-2</v>
      </c>
      <c r="K616" s="21">
        <f t="shared" si="37"/>
        <v>0.47097783583953684</v>
      </c>
      <c r="L616" t="s">
        <v>8221</v>
      </c>
      <c r="M616">
        <v>8</v>
      </c>
      <c r="N616" s="21">
        <f t="shared" si="38"/>
        <v>-0.15802009818486831</v>
      </c>
      <c r="O616" s="21">
        <f t="shared" si="39"/>
        <v>0.43722048081346943</v>
      </c>
    </row>
    <row r="617" spans="8:15">
      <c r="H617" t="s">
        <v>8219</v>
      </c>
      <c r="I617">
        <v>151</v>
      </c>
      <c r="J617" s="21">
        <f t="shared" si="36"/>
        <v>-5.1502167109797443E-2</v>
      </c>
      <c r="K617" s="21">
        <f t="shared" si="37"/>
        <v>0.47946268752057475</v>
      </c>
      <c r="L617" t="s">
        <v>8221</v>
      </c>
      <c r="M617">
        <v>6</v>
      </c>
      <c r="N617" s="21">
        <f t="shared" si="38"/>
        <v>-0.19056866445073375</v>
      </c>
      <c r="O617" s="21">
        <f t="shared" si="39"/>
        <v>0.42443177118606484</v>
      </c>
    </row>
    <row r="618" spans="8:15">
      <c r="H618" t="s">
        <v>8219</v>
      </c>
      <c r="I618">
        <v>5</v>
      </c>
      <c r="J618" s="21">
        <f t="shared" si="36"/>
        <v>-0.2243490991516715</v>
      </c>
      <c r="K618" s="21">
        <f t="shared" si="37"/>
        <v>0.41124283706975379</v>
      </c>
      <c r="L618" t="s">
        <v>8221</v>
      </c>
      <c r="M618">
        <v>1</v>
      </c>
      <c r="N618" s="21">
        <f t="shared" si="38"/>
        <v>-0.27194008011539733</v>
      </c>
      <c r="O618" s="21">
        <f t="shared" si="39"/>
        <v>0.39283404631333929</v>
      </c>
    </row>
    <row r="619" spans="8:15">
      <c r="H619" t="s">
        <v>8219</v>
      </c>
      <c r="I619">
        <v>73</v>
      </c>
      <c r="J619" s="21">
        <f t="shared" si="36"/>
        <v>-0.14384504861162059</v>
      </c>
      <c r="K619" s="21">
        <f t="shared" si="37"/>
        <v>0.44281141455668371</v>
      </c>
      <c r="L619" t="s">
        <v>8221</v>
      </c>
      <c r="M619">
        <v>3</v>
      </c>
      <c r="N619" s="21">
        <f t="shared" si="38"/>
        <v>-0.23939151384953189</v>
      </c>
      <c r="O619" s="21">
        <f t="shared" si="39"/>
        <v>0.40540100485253827</v>
      </c>
    </row>
    <row r="620" spans="8:15">
      <c r="H620" t="s">
        <v>8219</v>
      </c>
      <c r="I620">
        <v>148</v>
      </c>
      <c r="J620" s="21">
        <f t="shared" si="36"/>
        <v>-5.5053816398329097E-2</v>
      </c>
      <c r="K620" s="21">
        <f t="shared" si="37"/>
        <v>0.47804779474052067</v>
      </c>
      <c r="L620" t="s">
        <v>8221</v>
      </c>
      <c r="M620">
        <v>0</v>
      </c>
      <c r="N620" s="21">
        <f t="shared" si="38"/>
        <v>-0.28821436324833005</v>
      </c>
      <c r="O620" s="21">
        <f t="shared" si="39"/>
        <v>0.386591327392803</v>
      </c>
    </row>
    <row r="621" spans="8:15">
      <c r="H621" t="s">
        <v>8219</v>
      </c>
      <c r="I621">
        <v>93</v>
      </c>
      <c r="J621" s="21">
        <f t="shared" si="36"/>
        <v>-0.12016738668807618</v>
      </c>
      <c r="K621" s="21">
        <f t="shared" si="37"/>
        <v>0.45217527609070635</v>
      </c>
      <c r="L621" t="s">
        <v>8221</v>
      </c>
      <c r="M621">
        <v>0</v>
      </c>
      <c r="N621" s="21">
        <f t="shared" si="38"/>
        <v>-0.28821436324833005</v>
      </c>
      <c r="O621" s="21">
        <f t="shared" si="39"/>
        <v>0.386591327392803</v>
      </c>
    </row>
    <row r="622" spans="8:15">
      <c r="H622" t="s">
        <v>8219</v>
      </c>
      <c r="I622">
        <v>63</v>
      </c>
      <c r="J622" s="21">
        <f t="shared" si="36"/>
        <v>-0.15568387957339277</v>
      </c>
      <c r="K622" s="21">
        <f t="shared" si="37"/>
        <v>0.43814110223022118</v>
      </c>
      <c r="L622" t="s">
        <v>8221</v>
      </c>
      <c r="M622">
        <v>0</v>
      </c>
      <c r="N622" s="21">
        <f t="shared" si="38"/>
        <v>-0.28821436324833005</v>
      </c>
      <c r="O622" s="21">
        <f t="shared" si="39"/>
        <v>0.386591327392803</v>
      </c>
    </row>
    <row r="623" spans="8:15">
      <c r="H623" t="s">
        <v>8219</v>
      </c>
      <c r="I623">
        <v>134</v>
      </c>
      <c r="J623" s="21">
        <f t="shared" si="36"/>
        <v>-7.1628179744810172E-2</v>
      </c>
      <c r="K623" s="21">
        <f t="shared" si="37"/>
        <v>0.47144890673788808</v>
      </c>
      <c r="L623" t="s">
        <v>8221</v>
      </c>
      <c r="M623">
        <v>0</v>
      </c>
      <c r="N623" s="21">
        <f t="shared" si="38"/>
        <v>-0.28821436324833005</v>
      </c>
      <c r="O623" s="21">
        <f t="shared" si="39"/>
        <v>0.386591327392803</v>
      </c>
    </row>
    <row r="624" spans="8:15">
      <c r="H624" t="s">
        <v>8219</v>
      </c>
      <c r="I624">
        <v>14</v>
      </c>
      <c r="J624" s="21">
        <f t="shared" si="36"/>
        <v>-0.21369415128607655</v>
      </c>
      <c r="K624" s="21">
        <f t="shared" si="37"/>
        <v>0.41539278629720855</v>
      </c>
      <c r="L624" t="s">
        <v>8221</v>
      </c>
      <c r="M624">
        <v>0</v>
      </c>
      <c r="N624" s="21">
        <f t="shared" si="38"/>
        <v>-0.28821436324833005</v>
      </c>
      <c r="O624" s="21">
        <f t="shared" si="39"/>
        <v>0.386591327392803</v>
      </c>
    </row>
    <row r="625" spans="8:15">
      <c r="H625" t="s">
        <v>8219</v>
      </c>
      <c r="I625">
        <v>78</v>
      </c>
      <c r="J625" s="21">
        <f t="shared" si="36"/>
        <v>-0.13792563313073447</v>
      </c>
      <c r="K625" s="21">
        <f t="shared" si="37"/>
        <v>0.4451495958540907</v>
      </c>
      <c r="L625" t="s">
        <v>8221</v>
      </c>
      <c r="M625">
        <v>3</v>
      </c>
      <c r="N625" s="21">
        <f t="shared" si="38"/>
        <v>-0.23939151384953189</v>
      </c>
      <c r="O625" s="21">
        <f t="shared" si="39"/>
        <v>0.40540100485253827</v>
      </c>
    </row>
    <row r="626" spans="8:15">
      <c r="H626" t="s">
        <v>8219</v>
      </c>
      <c r="I626">
        <v>112</v>
      </c>
      <c r="J626" s="21">
        <f t="shared" si="36"/>
        <v>-9.7673607860709014E-2</v>
      </c>
      <c r="K626" s="21">
        <f t="shared" si="37"/>
        <v>0.46109573660164754</v>
      </c>
      <c r="L626" t="s">
        <v>8221</v>
      </c>
      <c r="M626">
        <v>0</v>
      </c>
      <c r="N626" s="21">
        <f t="shared" si="38"/>
        <v>-0.28821436324833005</v>
      </c>
      <c r="O626" s="21">
        <f t="shared" si="39"/>
        <v>0.386591327392803</v>
      </c>
    </row>
    <row r="627" spans="8:15">
      <c r="H627" t="s">
        <v>8219</v>
      </c>
      <c r="I627">
        <v>34</v>
      </c>
      <c r="J627" s="21">
        <f t="shared" si="36"/>
        <v>-0.19001648936253215</v>
      </c>
      <c r="K627" s="21">
        <f t="shared" si="37"/>
        <v>0.42464810464462421</v>
      </c>
      <c r="L627" t="s">
        <v>8221</v>
      </c>
      <c r="M627">
        <v>0</v>
      </c>
      <c r="N627" s="21">
        <f t="shared" si="38"/>
        <v>-0.28821436324833005</v>
      </c>
      <c r="O627" s="21">
        <f t="shared" si="39"/>
        <v>0.386591327392803</v>
      </c>
    </row>
    <row r="628" spans="8:15">
      <c r="H628" t="s">
        <v>8219</v>
      </c>
      <c r="I628">
        <v>19</v>
      </c>
      <c r="J628" s="21">
        <f t="shared" si="36"/>
        <v>-0.20777473580519043</v>
      </c>
      <c r="K628" s="21">
        <f t="shared" si="37"/>
        <v>0.4177024300117067</v>
      </c>
      <c r="L628" t="s">
        <v>8221</v>
      </c>
      <c r="M628">
        <v>1</v>
      </c>
      <c r="N628" s="21">
        <f t="shared" si="38"/>
        <v>-0.27194008011539733</v>
      </c>
      <c r="O628" s="21">
        <f t="shared" si="39"/>
        <v>0.39283404631333929</v>
      </c>
    </row>
    <row r="629" spans="8:15">
      <c r="H629" t="s">
        <v>8219</v>
      </c>
      <c r="I629">
        <v>13</v>
      </c>
      <c r="J629" s="21">
        <f t="shared" si="36"/>
        <v>-0.21487803438225375</v>
      </c>
      <c r="K629" s="21">
        <f t="shared" si="37"/>
        <v>0.41493120545075307</v>
      </c>
      <c r="L629" t="s">
        <v>8221</v>
      </c>
      <c r="M629">
        <v>6</v>
      </c>
      <c r="N629" s="21">
        <f t="shared" si="38"/>
        <v>-0.19056866445073375</v>
      </c>
      <c r="O629" s="21">
        <f t="shared" si="39"/>
        <v>0.42443177118606484</v>
      </c>
    </row>
    <row r="630" spans="8:15">
      <c r="H630" t="s">
        <v>8219</v>
      </c>
      <c r="I630">
        <v>104</v>
      </c>
      <c r="J630" s="21">
        <f t="shared" si="36"/>
        <v>-0.10714467263012677</v>
      </c>
      <c r="K630" s="21">
        <f t="shared" si="37"/>
        <v>0.45733710374479575</v>
      </c>
      <c r="L630" t="s">
        <v>8221</v>
      </c>
      <c r="M630">
        <v>1</v>
      </c>
      <c r="N630" s="21">
        <f t="shared" si="38"/>
        <v>-0.27194008011539733</v>
      </c>
      <c r="O630" s="21">
        <f t="shared" si="39"/>
        <v>0.39283404631333929</v>
      </c>
    </row>
    <row r="631" spans="8:15">
      <c r="H631" t="s">
        <v>8219</v>
      </c>
      <c r="I631">
        <v>52</v>
      </c>
      <c r="J631" s="21">
        <f t="shared" si="36"/>
        <v>-0.16870659363134219</v>
      </c>
      <c r="K631" s="21">
        <f t="shared" si="37"/>
        <v>0.43301371607940187</v>
      </c>
      <c r="L631" t="s">
        <v>8221</v>
      </c>
      <c r="M631">
        <v>2</v>
      </c>
      <c r="N631" s="21">
        <f t="shared" si="38"/>
        <v>-0.25566579698246461</v>
      </c>
      <c r="O631" s="21">
        <f t="shared" si="39"/>
        <v>0.39910445381051241</v>
      </c>
    </row>
    <row r="632" spans="8:15">
      <c r="H632" t="s">
        <v>8219</v>
      </c>
      <c r="I632">
        <v>17</v>
      </c>
      <c r="J632" s="21">
        <f t="shared" si="36"/>
        <v>-0.21014250199754489</v>
      </c>
      <c r="K632" s="21">
        <f t="shared" si="37"/>
        <v>0.41677822710273815</v>
      </c>
      <c r="L632" t="s">
        <v>8221</v>
      </c>
      <c r="M632">
        <v>0</v>
      </c>
      <c r="N632" s="21">
        <f t="shared" si="38"/>
        <v>-0.28821436324833005</v>
      </c>
      <c r="O632" s="21">
        <f t="shared" si="39"/>
        <v>0.386591327392803</v>
      </c>
    </row>
    <row r="633" spans="8:15">
      <c r="H633" t="s">
        <v>8219</v>
      </c>
      <c r="I633">
        <v>82</v>
      </c>
      <c r="J633" s="21">
        <f t="shared" si="36"/>
        <v>-0.13319010074602561</v>
      </c>
      <c r="K633" s="21">
        <f t="shared" si="37"/>
        <v>0.44702151977802468</v>
      </c>
      <c r="L633" t="s">
        <v>8221</v>
      </c>
      <c r="M633">
        <v>3</v>
      </c>
      <c r="N633" s="21">
        <f t="shared" si="38"/>
        <v>-0.23939151384953189</v>
      </c>
      <c r="O633" s="21">
        <f t="shared" si="39"/>
        <v>0.40540100485253827</v>
      </c>
    </row>
    <row r="634" spans="8:15">
      <c r="H634" t="s">
        <v>8219</v>
      </c>
      <c r="I634">
        <v>73</v>
      </c>
      <c r="J634" s="21">
        <f t="shared" si="36"/>
        <v>-0.14384504861162059</v>
      </c>
      <c r="K634" s="21">
        <f t="shared" si="37"/>
        <v>0.44281141455668371</v>
      </c>
      <c r="L634" t="s">
        <v>8221</v>
      </c>
      <c r="M634">
        <v>3</v>
      </c>
      <c r="N634" s="21">
        <f t="shared" si="38"/>
        <v>-0.23939151384953189</v>
      </c>
      <c r="O634" s="21">
        <f t="shared" si="39"/>
        <v>0.40540100485253827</v>
      </c>
    </row>
    <row r="635" spans="8:15">
      <c r="H635" t="s">
        <v>8219</v>
      </c>
      <c r="I635">
        <v>158</v>
      </c>
      <c r="J635" s="21">
        <f t="shared" si="36"/>
        <v>-4.3214985436556906E-2</v>
      </c>
      <c r="K635" s="21">
        <f t="shared" si="37"/>
        <v>0.48276507979866867</v>
      </c>
      <c r="L635" t="s">
        <v>8221</v>
      </c>
      <c r="M635">
        <v>0</v>
      </c>
      <c r="N635" s="21">
        <f t="shared" si="38"/>
        <v>-0.28821436324833005</v>
      </c>
      <c r="O635" s="21">
        <f t="shared" si="39"/>
        <v>0.386591327392803</v>
      </c>
    </row>
    <row r="636" spans="8:15">
      <c r="H636" t="s">
        <v>8219</v>
      </c>
      <c r="I636">
        <v>65</v>
      </c>
      <c r="J636" s="21">
        <f t="shared" si="36"/>
        <v>-0.15331611338103834</v>
      </c>
      <c r="K636" s="21">
        <f t="shared" si="37"/>
        <v>0.43907449712976016</v>
      </c>
      <c r="L636" t="s">
        <v>8221</v>
      </c>
      <c r="M636">
        <v>6</v>
      </c>
      <c r="N636" s="21">
        <f t="shared" si="38"/>
        <v>-0.19056866445073375</v>
      </c>
      <c r="O636" s="21">
        <f t="shared" si="39"/>
        <v>0.42443177118606484</v>
      </c>
    </row>
    <row r="637" spans="8:15">
      <c r="H637" t="s">
        <v>8219</v>
      </c>
      <c r="I637">
        <v>184</v>
      </c>
      <c r="J637" s="21">
        <f t="shared" si="36"/>
        <v>-1.2434024935949192E-2</v>
      </c>
      <c r="K637" s="21">
        <f t="shared" si="37"/>
        <v>0.49503966955310852</v>
      </c>
      <c r="L637" t="s">
        <v>8221</v>
      </c>
      <c r="M637">
        <v>0</v>
      </c>
      <c r="N637" s="21">
        <f t="shared" si="38"/>
        <v>-0.28821436324833005</v>
      </c>
      <c r="O637" s="21">
        <f t="shared" si="39"/>
        <v>0.386591327392803</v>
      </c>
    </row>
    <row r="638" spans="8:15">
      <c r="H638" t="s">
        <v>8219</v>
      </c>
      <c r="I638">
        <v>34</v>
      </c>
      <c r="J638" s="21">
        <f t="shared" si="36"/>
        <v>-0.19001648936253215</v>
      </c>
      <c r="K638" s="21">
        <f t="shared" si="37"/>
        <v>0.42464810464462421</v>
      </c>
      <c r="L638" t="s">
        <v>8221</v>
      </c>
      <c r="M638">
        <v>19</v>
      </c>
      <c r="N638" s="21">
        <f t="shared" si="38"/>
        <v>2.099701627739161E-2</v>
      </c>
      <c r="O638" s="21">
        <f t="shared" si="39"/>
        <v>0.50837598209105184</v>
      </c>
    </row>
    <row r="639" spans="8:15">
      <c r="H639" t="s">
        <v>8219</v>
      </c>
      <c r="I639">
        <v>240</v>
      </c>
      <c r="J639" s="21">
        <f t="shared" si="36"/>
        <v>5.3863428449975111E-2</v>
      </c>
      <c r="K639" s="21">
        <f t="shared" si="37"/>
        <v>0.52147801289237083</v>
      </c>
      <c r="L639" t="s">
        <v>8221</v>
      </c>
      <c r="M639">
        <v>1</v>
      </c>
      <c r="N639" s="21">
        <f t="shared" si="38"/>
        <v>-0.27194008011539733</v>
      </c>
      <c r="O639" s="21">
        <f t="shared" si="39"/>
        <v>0.39283404631333929</v>
      </c>
    </row>
    <row r="640" spans="8:15">
      <c r="H640" t="s">
        <v>8219</v>
      </c>
      <c r="I640">
        <v>113</v>
      </c>
      <c r="J640" s="21">
        <f t="shared" si="36"/>
        <v>-9.6489724764531784E-2</v>
      </c>
      <c r="K640" s="21">
        <f t="shared" si="37"/>
        <v>0.46156581714939748</v>
      </c>
      <c r="L640" t="s">
        <v>8221</v>
      </c>
      <c r="M640">
        <v>2</v>
      </c>
      <c r="N640" s="21">
        <f t="shared" si="38"/>
        <v>-0.25566579698246461</v>
      </c>
      <c r="O640" s="21">
        <f t="shared" si="39"/>
        <v>0.39910445381051241</v>
      </c>
    </row>
    <row r="641" spans="8:15">
      <c r="H641" t="s">
        <v>8219</v>
      </c>
      <c r="I641">
        <v>66</v>
      </c>
      <c r="J641" s="21">
        <f t="shared" si="36"/>
        <v>-0.15213223028486111</v>
      </c>
      <c r="K641" s="21">
        <f t="shared" si="37"/>
        <v>0.43954132198623697</v>
      </c>
      <c r="L641" t="s">
        <v>8221</v>
      </c>
      <c r="M641">
        <v>0</v>
      </c>
      <c r="N641" s="21">
        <f t="shared" si="38"/>
        <v>-0.28821436324833005</v>
      </c>
      <c r="O641" s="21">
        <f t="shared" si="39"/>
        <v>0.386591327392803</v>
      </c>
    </row>
    <row r="642" spans="8:15">
      <c r="H642" t="s">
        <v>8219</v>
      </c>
      <c r="I642">
        <v>340</v>
      </c>
      <c r="J642" s="21">
        <f t="shared" ref="J642:J705" si="40">STANDARDIZE(I642,$B$7,$B$12)</f>
        <v>0.17225173806769709</v>
      </c>
      <c r="K642" s="21">
        <f t="shared" ref="K642:K705" si="41">_xlfn.NORM.S.DIST(J642,TRUE)</f>
        <v>0.56838018770425403</v>
      </c>
      <c r="L642" t="s">
        <v>8221</v>
      </c>
      <c r="M642">
        <v>11</v>
      </c>
      <c r="N642" s="21">
        <f t="shared" ref="N642:N705" si="42">STANDARDIZE(M642,$C$7,$C$12)</f>
        <v>-0.10919724878607015</v>
      </c>
      <c r="O642" s="21">
        <f t="shared" ref="O642:O705" si="43">_xlfn.NORM.S.DIST(N642,TRUE)</f>
        <v>0.45652302120625177</v>
      </c>
    </row>
    <row r="643" spans="8:15">
      <c r="H643" t="s">
        <v>8219</v>
      </c>
      <c r="I643">
        <v>150</v>
      </c>
      <c r="J643" s="21">
        <f t="shared" si="40"/>
        <v>-5.2686050205974659E-2</v>
      </c>
      <c r="K643" s="21">
        <f t="shared" si="41"/>
        <v>0.47899102695567908</v>
      </c>
      <c r="L643" t="s">
        <v>8221</v>
      </c>
      <c r="M643">
        <v>0</v>
      </c>
      <c r="N643" s="21">
        <f t="shared" si="42"/>
        <v>-0.28821436324833005</v>
      </c>
      <c r="O643" s="21">
        <f t="shared" si="43"/>
        <v>0.386591327392803</v>
      </c>
    </row>
    <row r="644" spans="8:15">
      <c r="H644" t="s">
        <v>8219</v>
      </c>
      <c r="I644">
        <v>25</v>
      </c>
      <c r="J644" s="21">
        <f t="shared" si="40"/>
        <v>-0.20067143722812711</v>
      </c>
      <c r="K644" s="21">
        <f t="shared" si="41"/>
        <v>0.42047774758660955</v>
      </c>
      <c r="L644" t="s">
        <v>8221</v>
      </c>
      <c r="M644">
        <v>0</v>
      </c>
      <c r="N644" s="21">
        <f t="shared" si="42"/>
        <v>-0.28821436324833005</v>
      </c>
      <c r="O644" s="21">
        <f t="shared" si="43"/>
        <v>0.386591327392803</v>
      </c>
    </row>
    <row r="645" spans="8:15">
      <c r="H645" t="s">
        <v>8219</v>
      </c>
      <c r="I645">
        <v>234</v>
      </c>
      <c r="J645" s="21">
        <f t="shared" si="40"/>
        <v>4.6760129872911789E-2</v>
      </c>
      <c r="K645" s="21">
        <f t="shared" si="41"/>
        <v>0.51864779699755248</v>
      </c>
      <c r="L645" t="s">
        <v>8221</v>
      </c>
      <c r="M645">
        <v>1</v>
      </c>
      <c r="N645" s="21">
        <f t="shared" si="42"/>
        <v>-0.27194008011539733</v>
      </c>
      <c r="O645" s="21">
        <f t="shared" si="43"/>
        <v>0.39283404631333929</v>
      </c>
    </row>
    <row r="646" spans="8:15">
      <c r="H646" t="s">
        <v>8219</v>
      </c>
      <c r="I646">
        <v>2602</v>
      </c>
      <c r="J646" s="21">
        <f t="shared" si="40"/>
        <v>2.8501953016205679</v>
      </c>
      <c r="K646" s="21">
        <f t="shared" si="41"/>
        <v>0.99781538043406193</v>
      </c>
      <c r="L646" t="s">
        <v>8221</v>
      </c>
      <c r="M646">
        <v>3</v>
      </c>
      <c r="N646" s="21">
        <f t="shared" si="42"/>
        <v>-0.23939151384953189</v>
      </c>
      <c r="O646" s="21">
        <f t="shared" si="43"/>
        <v>0.40540100485253827</v>
      </c>
    </row>
    <row r="647" spans="8:15">
      <c r="H647" t="s">
        <v>8219</v>
      </c>
      <c r="I647">
        <v>248</v>
      </c>
      <c r="J647" s="21">
        <f t="shared" si="40"/>
        <v>6.3334493219392871E-2</v>
      </c>
      <c r="K647" s="21">
        <f t="shared" si="41"/>
        <v>0.52524992536466941</v>
      </c>
      <c r="L647" t="s">
        <v>8221</v>
      </c>
      <c r="M647">
        <v>1</v>
      </c>
      <c r="N647" s="21">
        <f t="shared" si="42"/>
        <v>-0.27194008011539733</v>
      </c>
      <c r="O647" s="21">
        <f t="shared" si="43"/>
        <v>0.39283404631333929</v>
      </c>
    </row>
    <row r="648" spans="8:15">
      <c r="H648" t="s">
        <v>8219</v>
      </c>
      <c r="I648">
        <v>600</v>
      </c>
      <c r="J648" s="21">
        <f t="shared" si="40"/>
        <v>0.48006134307377424</v>
      </c>
      <c r="K648" s="21">
        <f t="shared" si="41"/>
        <v>0.68440811262080592</v>
      </c>
      <c r="L648" t="s">
        <v>8221</v>
      </c>
      <c r="M648">
        <v>15</v>
      </c>
      <c r="N648" s="21">
        <f t="shared" si="42"/>
        <v>-4.4100116254339267E-2</v>
      </c>
      <c r="O648" s="21">
        <f t="shared" si="43"/>
        <v>0.48241230005939256</v>
      </c>
    </row>
    <row r="649" spans="8:15">
      <c r="H649" t="s">
        <v>8219</v>
      </c>
      <c r="I649">
        <v>293</v>
      </c>
      <c r="J649" s="21">
        <f t="shared" si="40"/>
        <v>0.11660923254736776</v>
      </c>
      <c r="K649" s="21">
        <f t="shared" si="41"/>
        <v>0.54641513943575704</v>
      </c>
      <c r="L649" t="s">
        <v>8221</v>
      </c>
      <c r="M649">
        <v>2</v>
      </c>
      <c r="N649" s="21">
        <f t="shared" si="42"/>
        <v>-0.25566579698246461</v>
      </c>
      <c r="O649" s="21">
        <f t="shared" si="43"/>
        <v>0.39910445381051241</v>
      </c>
    </row>
    <row r="650" spans="8:15">
      <c r="H650" t="s">
        <v>8219</v>
      </c>
      <c r="I650">
        <v>321</v>
      </c>
      <c r="J650" s="21">
        <f t="shared" si="40"/>
        <v>0.14975795924032989</v>
      </c>
      <c r="K650" s="21">
        <f t="shared" si="41"/>
        <v>0.5595222105609714</v>
      </c>
      <c r="L650" t="s">
        <v>8221</v>
      </c>
      <c r="M650">
        <v>1</v>
      </c>
      <c r="N650" s="21">
        <f t="shared" si="42"/>
        <v>-0.27194008011539733</v>
      </c>
      <c r="O650" s="21">
        <f t="shared" si="43"/>
        <v>0.39283404631333929</v>
      </c>
    </row>
    <row r="651" spans="8:15">
      <c r="H651" t="s">
        <v>8219</v>
      </c>
      <c r="I651">
        <v>81</v>
      </c>
      <c r="J651" s="21">
        <f t="shared" si="40"/>
        <v>-0.13437398384220281</v>
      </c>
      <c r="K651" s="21">
        <f t="shared" si="41"/>
        <v>0.44655342646340568</v>
      </c>
      <c r="L651" t="s">
        <v>8221</v>
      </c>
      <c r="M651">
        <v>1</v>
      </c>
      <c r="N651" s="21">
        <f t="shared" si="42"/>
        <v>-0.27194008011539733</v>
      </c>
      <c r="O651" s="21">
        <f t="shared" si="43"/>
        <v>0.39283404631333929</v>
      </c>
    </row>
    <row r="652" spans="8:15">
      <c r="H652" t="s">
        <v>8219</v>
      </c>
      <c r="I652">
        <v>343</v>
      </c>
      <c r="J652" s="21">
        <f t="shared" si="40"/>
        <v>0.17580338735622875</v>
      </c>
      <c r="K652" s="21">
        <f t="shared" si="41"/>
        <v>0.56977579581887827</v>
      </c>
      <c r="L652" t="s">
        <v>8221</v>
      </c>
      <c r="M652">
        <v>0</v>
      </c>
      <c r="N652" s="21">
        <f t="shared" si="42"/>
        <v>-0.28821436324833005</v>
      </c>
      <c r="O652" s="21">
        <f t="shared" si="43"/>
        <v>0.386591327392803</v>
      </c>
    </row>
    <row r="653" spans="8:15">
      <c r="H653" t="s">
        <v>8219</v>
      </c>
      <c r="I653">
        <v>336</v>
      </c>
      <c r="J653" s="21">
        <f t="shared" si="40"/>
        <v>0.1675162056829882</v>
      </c>
      <c r="K653" s="21">
        <f t="shared" si="41"/>
        <v>0.56651805129855648</v>
      </c>
      <c r="L653" t="s">
        <v>8221</v>
      </c>
      <c r="M653">
        <v>1</v>
      </c>
      <c r="N653" s="21">
        <f t="shared" si="42"/>
        <v>-0.27194008011539733</v>
      </c>
      <c r="O653" s="21">
        <f t="shared" si="43"/>
        <v>0.39283404631333929</v>
      </c>
    </row>
    <row r="654" spans="8:15">
      <c r="H654" t="s">
        <v>8219</v>
      </c>
      <c r="I654">
        <v>47</v>
      </c>
      <c r="J654" s="21">
        <f t="shared" si="40"/>
        <v>-0.17462600911222828</v>
      </c>
      <c r="K654" s="21">
        <f t="shared" si="41"/>
        <v>0.43068675514080984</v>
      </c>
      <c r="L654" t="s">
        <v>8221</v>
      </c>
      <c r="M654">
        <v>11</v>
      </c>
      <c r="N654" s="21">
        <f t="shared" si="42"/>
        <v>-0.10919724878607015</v>
      </c>
      <c r="O654" s="21">
        <f t="shared" si="43"/>
        <v>0.45652302120625177</v>
      </c>
    </row>
    <row r="655" spans="8:15">
      <c r="H655" t="s">
        <v>8219</v>
      </c>
      <c r="I655">
        <v>76</v>
      </c>
      <c r="J655" s="21">
        <f t="shared" si="40"/>
        <v>-0.14029339932308893</v>
      </c>
      <c r="K655" s="21">
        <f t="shared" si="41"/>
        <v>0.44421408966288911</v>
      </c>
      <c r="L655" t="s">
        <v>8221</v>
      </c>
      <c r="M655">
        <v>0</v>
      </c>
      <c r="N655" s="21">
        <f t="shared" si="42"/>
        <v>-0.28821436324833005</v>
      </c>
      <c r="O655" s="21">
        <f t="shared" si="43"/>
        <v>0.386591327392803</v>
      </c>
    </row>
    <row r="656" spans="8:15">
      <c r="H656" t="s">
        <v>8219</v>
      </c>
      <c r="I656">
        <v>441</v>
      </c>
      <c r="J656" s="21">
        <f t="shared" si="40"/>
        <v>0.29182393078159624</v>
      </c>
      <c r="K656" s="21">
        <f t="shared" si="41"/>
        <v>0.61478937642913856</v>
      </c>
      <c r="L656" t="s">
        <v>8221</v>
      </c>
      <c r="M656">
        <v>1</v>
      </c>
      <c r="N656" s="21">
        <f t="shared" si="42"/>
        <v>-0.27194008011539733</v>
      </c>
      <c r="O656" s="21">
        <f t="shared" si="43"/>
        <v>0.39283404631333929</v>
      </c>
    </row>
    <row r="657" spans="8:15">
      <c r="H657" t="s">
        <v>8219</v>
      </c>
      <c r="I657">
        <v>916</v>
      </c>
      <c r="J657" s="21">
        <f t="shared" si="40"/>
        <v>0.85416840146577566</v>
      </c>
      <c r="K657" s="21">
        <f t="shared" si="41"/>
        <v>0.8034941557476124</v>
      </c>
      <c r="L657" t="s">
        <v>8221</v>
      </c>
      <c r="M657">
        <v>6</v>
      </c>
      <c r="N657" s="21">
        <f t="shared" si="42"/>
        <v>-0.19056866445073375</v>
      </c>
      <c r="O657" s="21">
        <f t="shared" si="43"/>
        <v>0.42443177118606484</v>
      </c>
    </row>
    <row r="658" spans="8:15">
      <c r="H658" t="s">
        <v>8219</v>
      </c>
      <c r="I658">
        <v>369</v>
      </c>
      <c r="J658" s="21">
        <f t="shared" si="40"/>
        <v>0.20658434785683644</v>
      </c>
      <c r="K658" s="21">
        <f t="shared" si="41"/>
        <v>0.58183275740902241</v>
      </c>
      <c r="L658" t="s">
        <v>8221</v>
      </c>
      <c r="M658">
        <v>7</v>
      </c>
      <c r="N658" s="21">
        <f t="shared" si="42"/>
        <v>-0.17429438131780103</v>
      </c>
      <c r="O658" s="21">
        <f t="shared" si="43"/>
        <v>0.43081705736078296</v>
      </c>
    </row>
    <row r="659" spans="8:15">
      <c r="H659" t="s">
        <v>8219</v>
      </c>
      <c r="I659">
        <v>20242</v>
      </c>
      <c r="J659" s="21">
        <f t="shared" si="40"/>
        <v>23.733893118186725</v>
      </c>
      <c r="K659" s="21">
        <f t="shared" si="41"/>
        <v>1</v>
      </c>
      <c r="L659" t="s">
        <v>8221</v>
      </c>
      <c r="M659">
        <v>0</v>
      </c>
      <c r="N659" s="21">
        <f t="shared" si="42"/>
        <v>-0.28821436324833005</v>
      </c>
      <c r="O659" s="21">
        <f t="shared" si="43"/>
        <v>0.386591327392803</v>
      </c>
    </row>
    <row r="660" spans="8:15">
      <c r="H660" t="s">
        <v>8219</v>
      </c>
      <c r="I660">
        <v>71</v>
      </c>
      <c r="J660" s="21">
        <f t="shared" si="40"/>
        <v>-0.14621281480397502</v>
      </c>
      <c r="K660" s="21">
        <f t="shared" si="41"/>
        <v>0.44187669476401492</v>
      </c>
      <c r="L660" t="s">
        <v>8221</v>
      </c>
      <c r="M660">
        <v>16</v>
      </c>
      <c r="N660" s="21">
        <f t="shared" si="42"/>
        <v>-2.7825833121406549E-2</v>
      </c>
      <c r="O660" s="21">
        <f t="shared" si="43"/>
        <v>0.48890053104285686</v>
      </c>
    </row>
    <row r="661" spans="8:15">
      <c r="H661" t="s">
        <v>8219</v>
      </c>
      <c r="I661">
        <v>635</v>
      </c>
      <c r="J661" s="21">
        <f t="shared" si="40"/>
        <v>0.52149725143997694</v>
      </c>
      <c r="K661" s="21">
        <f t="shared" si="41"/>
        <v>0.698989790105771</v>
      </c>
      <c r="L661" t="s">
        <v>8221</v>
      </c>
      <c r="M661">
        <v>0</v>
      </c>
      <c r="N661" s="21">
        <f t="shared" si="42"/>
        <v>-0.28821436324833005</v>
      </c>
      <c r="O661" s="21">
        <f t="shared" si="43"/>
        <v>0.386591327392803</v>
      </c>
    </row>
    <row r="662" spans="8:15">
      <c r="H662" t="s">
        <v>8219</v>
      </c>
      <c r="I662">
        <v>885</v>
      </c>
      <c r="J662" s="21">
        <f t="shared" si="40"/>
        <v>0.81746802548428188</v>
      </c>
      <c r="K662" s="21">
        <f t="shared" si="41"/>
        <v>0.79316949266335146</v>
      </c>
      <c r="L662" t="s">
        <v>8221</v>
      </c>
      <c r="M662">
        <v>0</v>
      </c>
      <c r="N662" s="21">
        <f t="shared" si="42"/>
        <v>-0.28821436324833005</v>
      </c>
      <c r="O662" s="21">
        <f t="shared" si="43"/>
        <v>0.386591327392803</v>
      </c>
    </row>
    <row r="663" spans="8:15">
      <c r="H663" t="s">
        <v>8219</v>
      </c>
      <c r="I663">
        <v>329</v>
      </c>
      <c r="J663" s="21">
        <f t="shared" si="40"/>
        <v>0.15922902400974767</v>
      </c>
      <c r="K663" s="21">
        <f t="shared" si="41"/>
        <v>0.56325578114130548</v>
      </c>
      <c r="L663" t="s">
        <v>8221</v>
      </c>
      <c r="M663">
        <v>0</v>
      </c>
      <c r="N663" s="21">
        <f t="shared" si="42"/>
        <v>-0.28821436324833005</v>
      </c>
      <c r="O663" s="21">
        <f t="shared" si="43"/>
        <v>0.386591327392803</v>
      </c>
    </row>
    <row r="664" spans="8:15">
      <c r="H664" t="s">
        <v>8219</v>
      </c>
      <c r="I664">
        <v>71</v>
      </c>
      <c r="J664" s="21">
        <f t="shared" si="40"/>
        <v>-0.14621281480397502</v>
      </c>
      <c r="K664" s="21">
        <f t="shared" si="41"/>
        <v>0.44187669476401492</v>
      </c>
      <c r="L664" t="s">
        <v>8221</v>
      </c>
      <c r="M664">
        <v>12</v>
      </c>
      <c r="N664" s="21">
        <f t="shared" si="42"/>
        <v>-9.2922965653137429E-2</v>
      </c>
      <c r="O664" s="21">
        <f t="shared" si="43"/>
        <v>0.46298238036470224</v>
      </c>
    </row>
    <row r="665" spans="8:15">
      <c r="H665" t="s">
        <v>8219</v>
      </c>
      <c r="I665">
        <v>269</v>
      </c>
      <c r="J665" s="21">
        <f t="shared" si="40"/>
        <v>8.8196038239114483E-2</v>
      </c>
      <c r="K665" s="21">
        <f t="shared" si="41"/>
        <v>0.53513956696222498</v>
      </c>
      <c r="L665" t="s">
        <v>8221</v>
      </c>
      <c r="M665">
        <v>1</v>
      </c>
      <c r="N665" s="21">
        <f t="shared" si="42"/>
        <v>-0.27194008011539733</v>
      </c>
      <c r="O665" s="21">
        <f t="shared" si="43"/>
        <v>0.39283404631333929</v>
      </c>
    </row>
    <row r="666" spans="8:15">
      <c r="H666" t="s">
        <v>8219</v>
      </c>
      <c r="I666">
        <v>345</v>
      </c>
      <c r="J666" s="21">
        <f t="shared" si="40"/>
        <v>0.17817115354858318</v>
      </c>
      <c r="K666" s="21">
        <f t="shared" si="41"/>
        <v>0.57070571831796302</v>
      </c>
      <c r="L666" t="s">
        <v>8221</v>
      </c>
      <c r="M666">
        <v>3</v>
      </c>
      <c r="N666" s="21">
        <f t="shared" si="42"/>
        <v>-0.23939151384953189</v>
      </c>
      <c r="O666" s="21">
        <f t="shared" si="43"/>
        <v>0.40540100485253827</v>
      </c>
    </row>
    <row r="667" spans="8:15">
      <c r="H667" t="s">
        <v>8219</v>
      </c>
      <c r="I667">
        <v>43</v>
      </c>
      <c r="J667" s="21">
        <f t="shared" si="40"/>
        <v>-0.17936154149693717</v>
      </c>
      <c r="K667" s="21">
        <f t="shared" si="41"/>
        <v>0.42882691354639985</v>
      </c>
      <c r="L667" t="s">
        <v>8221</v>
      </c>
      <c r="M667">
        <v>1</v>
      </c>
      <c r="N667" s="21">
        <f t="shared" si="42"/>
        <v>-0.27194008011539733</v>
      </c>
      <c r="O667" s="21">
        <f t="shared" si="43"/>
        <v>0.39283404631333929</v>
      </c>
    </row>
    <row r="668" spans="8:15">
      <c r="H668" t="s">
        <v>8219</v>
      </c>
      <c r="I668">
        <v>33</v>
      </c>
      <c r="J668" s="21">
        <f t="shared" si="40"/>
        <v>-0.19120037245870936</v>
      </c>
      <c r="K668" s="21">
        <f t="shared" si="41"/>
        <v>0.42418430590942285</v>
      </c>
      <c r="L668" t="s">
        <v>8221</v>
      </c>
      <c r="M668">
        <v>4</v>
      </c>
      <c r="N668" s="21">
        <f t="shared" si="42"/>
        <v>-0.22311723071659917</v>
      </c>
      <c r="O668" s="21">
        <f t="shared" si="43"/>
        <v>0.4117221340907683</v>
      </c>
    </row>
    <row r="669" spans="8:15">
      <c r="H669" t="s">
        <v>8219</v>
      </c>
      <c r="I669">
        <v>211</v>
      </c>
      <c r="J669" s="21">
        <f t="shared" si="40"/>
        <v>1.9530818660835739E-2</v>
      </c>
      <c r="K669" s="21">
        <f t="shared" si="41"/>
        <v>0.50779117400388807</v>
      </c>
      <c r="L669" t="s">
        <v>8221</v>
      </c>
      <c r="M669">
        <v>1</v>
      </c>
      <c r="N669" s="21">
        <f t="shared" si="42"/>
        <v>-0.27194008011539733</v>
      </c>
      <c r="O669" s="21">
        <f t="shared" si="43"/>
        <v>0.39283404631333929</v>
      </c>
    </row>
    <row r="670" spans="8:15">
      <c r="H670" t="s">
        <v>8219</v>
      </c>
      <c r="I670">
        <v>196</v>
      </c>
      <c r="J670" s="21">
        <f t="shared" si="40"/>
        <v>1.7725722181774442E-3</v>
      </c>
      <c r="K670" s="21">
        <f t="shared" si="41"/>
        <v>0.50070715363258167</v>
      </c>
      <c r="L670" t="s">
        <v>8221</v>
      </c>
      <c r="M670">
        <v>3</v>
      </c>
      <c r="N670" s="21">
        <f t="shared" si="42"/>
        <v>-0.23939151384953189</v>
      </c>
      <c r="O670" s="21">
        <f t="shared" si="43"/>
        <v>0.40540100485253827</v>
      </c>
    </row>
    <row r="671" spans="8:15">
      <c r="H671" t="s">
        <v>8219</v>
      </c>
      <c r="I671">
        <v>405</v>
      </c>
      <c r="J671" s="21">
        <f t="shared" si="40"/>
        <v>0.24920413931921637</v>
      </c>
      <c r="K671" s="21">
        <f t="shared" si="41"/>
        <v>0.59839856114853929</v>
      </c>
      <c r="L671" t="s">
        <v>8221</v>
      </c>
      <c r="M671">
        <v>1</v>
      </c>
      <c r="N671" s="21">
        <f t="shared" si="42"/>
        <v>-0.27194008011539733</v>
      </c>
      <c r="O671" s="21">
        <f t="shared" si="43"/>
        <v>0.39283404631333929</v>
      </c>
    </row>
    <row r="672" spans="8:15">
      <c r="H672" t="s">
        <v>8219</v>
      </c>
      <c r="I672">
        <v>206</v>
      </c>
      <c r="J672" s="21">
        <f t="shared" si="40"/>
        <v>1.3611403179949641E-2</v>
      </c>
      <c r="K672" s="21">
        <f t="shared" si="41"/>
        <v>0.50542999655404275</v>
      </c>
      <c r="L672" t="s">
        <v>8221</v>
      </c>
      <c r="M672">
        <v>0</v>
      </c>
      <c r="N672" s="21">
        <f t="shared" si="42"/>
        <v>-0.28821436324833005</v>
      </c>
      <c r="O672" s="21">
        <f t="shared" si="43"/>
        <v>0.386591327392803</v>
      </c>
    </row>
    <row r="673" spans="8:15">
      <c r="H673" t="s">
        <v>8219</v>
      </c>
      <c r="I673">
        <v>335</v>
      </c>
      <c r="J673" s="21">
        <f t="shared" si="40"/>
        <v>0.16633232258681099</v>
      </c>
      <c r="K673" s="21">
        <f t="shared" si="41"/>
        <v>0.56605228470834124</v>
      </c>
      <c r="L673" t="s">
        <v>8221</v>
      </c>
      <c r="M673">
        <v>12</v>
      </c>
      <c r="N673" s="21">
        <f t="shared" si="42"/>
        <v>-9.2922965653137429E-2</v>
      </c>
      <c r="O673" s="21">
        <f t="shared" si="43"/>
        <v>0.46298238036470224</v>
      </c>
    </row>
    <row r="674" spans="8:15">
      <c r="H674" t="s">
        <v>8219</v>
      </c>
      <c r="I674">
        <v>215</v>
      </c>
      <c r="J674" s="21">
        <f t="shared" si="40"/>
        <v>2.4266351045544619E-2</v>
      </c>
      <c r="K674" s="21">
        <f t="shared" si="41"/>
        <v>0.50967992340064727</v>
      </c>
      <c r="L674" t="s">
        <v>8221</v>
      </c>
      <c r="M674">
        <v>0</v>
      </c>
      <c r="N674" s="21">
        <f t="shared" si="42"/>
        <v>-0.28821436324833005</v>
      </c>
      <c r="O674" s="21">
        <f t="shared" si="43"/>
        <v>0.386591327392803</v>
      </c>
    </row>
    <row r="675" spans="8:15">
      <c r="H675" t="s">
        <v>8219</v>
      </c>
      <c r="I675">
        <v>176</v>
      </c>
      <c r="J675" s="21">
        <f t="shared" si="40"/>
        <v>-2.1905089705366948E-2</v>
      </c>
      <c r="K675" s="21">
        <f t="shared" si="41"/>
        <v>0.49126183237626281</v>
      </c>
      <c r="L675" t="s">
        <v>8221</v>
      </c>
      <c r="M675">
        <v>1</v>
      </c>
      <c r="N675" s="21">
        <f t="shared" si="42"/>
        <v>-0.27194008011539733</v>
      </c>
      <c r="O675" s="21">
        <f t="shared" si="43"/>
        <v>0.39283404631333929</v>
      </c>
    </row>
    <row r="676" spans="8:15">
      <c r="H676" t="s">
        <v>8219</v>
      </c>
      <c r="I676">
        <v>555</v>
      </c>
      <c r="J676" s="21">
        <f t="shared" si="40"/>
        <v>0.42678660374579935</v>
      </c>
      <c r="K676" s="21">
        <f t="shared" si="41"/>
        <v>0.6652326176546377</v>
      </c>
      <c r="L676" t="s">
        <v>8221</v>
      </c>
      <c r="M676">
        <v>0</v>
      </c>
      <c r="N676" s="21">
        <f t="shared" si="42"/>
        <v>-0.28821436324833005</v>
      </c>
      <c r="O676" s="21">
        <f t="shared" si="43"/>
        <v>0.386591327392803</v>
      </c>
    </row>
    <row r="677" spans="8:15">
      <c r="H677" t="s">
        <v>8219</v>
      </c>
      <c r="I677">
        <v>116</v>
      </c>
      <c r="J677" s="21">
        <f t="shared" si="40"/>
        <v>-9.2938075476000137E-2</v>
      </c>
      <c r="K677" s="21">
        <f t="shared" si="41"/>
        <v>0.46297637839031891</v>
      </c>
      <c r="L677" t="s">
        <v>8221</v>
      </c>
      <c r="M677">
        <v>0</v>
      </c>
      <c r="N677" s="21">
        <f t="shared" si="42"/>
        <v>-0.28821436324833005</v>
      </c>
      <c r="O677" s="21">
        <f t="shared" si="43"/>
        <v>0.386591327392803</v>
      </c>
    </row>
    <row r="678" spans="8:15">
      <c r="H678" t="s">
        <v>8219</v>
      </c>
      <c r="I678">
        <v>615</v>
      </c>
      <c r="J678" s="21">
        <f t="shared" si="40"/>
        <v>0.49781958951643251</v>
      </c>
      <c r="K678" s="21">
        <f t="shared" si="41"/>
        <v>0.69069439635493057</v>
      </c>
      <c r="L678" t="s">
        <v>8221</v>
      </c>
      <c r="M678">
        <v>2</v>
      </c>
      <c r="N678" s="21">
        <f t="shared" si="42"/>
        <v>-0.25566579698246461</v>
      </c>
      <c r="O678" s="21">
        <f t="shared" si="43"/>
        <v>0.39910445381051241</v>
      </c>
    </row>
    <row r="679" spans="8:15">
      <c r="H679" t="s">
        <v>8219</v>
      </c>
      <c r="I679">
        <v>236</v>
      </c>
      <c r="J679" s="21">
        <f t="shared" si="40"/>
        <v>4.9127896065266234E-2</v>
      </c>
      <c r="K679" s="21">
        <f t="shared" si="41"/>
        <v>0.51959131380099333</v>
      </c>
      <c r="L679" t="s">
        <v>8221</v>
      </c>
      <c r="M679">
        <v>92</v>
      </c>
      <c r="N679" s="21">
        <f t="shared" si="42"/>
        <v>1.20901968498148</v>
      </c>
      <c r="O679" s="21">
        <f t="shared" si="43"/>
        <v>0.88667235860044535</v>
      </c>
    </row>
    <row r="680" spans="8:15">
      <c r="H680" t="s">
        <v>8219</v>
      </c>
      <c r="I680">
        <v>145</v>
      </c>
      <c r="J680" s="21">
        <f t="shared" si="40"/>
        <v>-5.8605465686860758E-2</v>
      </c>
      <c r="K680" s="21">
        <f t="shared" si="41"/>
        <v>0.47663317858972981</v>
      </c>
      <c r="L680" t="s">
        <v>8221</v>
      </c>
      <c r="M680">
        <v>0</v>
      </c>
      <c r="N680" s="21">
        <f t="shared" si="42"/>
        <v>-0.28821436324833005</v>
      </c>
      <c r="O680" s="21">
        <f t="shared" si="43"/>
        <v>0.386591327392803</v>
      </c>
    </row>
    <row r="681" spans="8:15">
      <c r="H681" t="s">
        <v>8219</v>
      </c>
      <c r="I681">
        <v>167</v>
      </c>
      <c r="J681" s="21">
        <f t="shared" si="40"/>
        <v>-3.2560037570961924E-2</v>
      </c>
      <c r="K681" s="21">
        <f t="shared" si="41"/>
        <v>0.48701271915940492</v>
      </c>
      <c r="L681" t="s">
        <v>8221</v>
      </c>
      <c r="M681">
        <v>3</v>
      </c>
      <c r="N681" s="21">
        <f t="shared" si="42"/>
        <v>-0.23939151384953189</v>
      </c>
      <c r="O681" s="21">
        <f t="shared" si="43"/>
        <v>0.40540100485253827</v>
      </c>
    </row>
    <row r="682" spans="8:15">
      <c r="H682" t="s">
        <v>8219</v>
      </c>
      <c r="I682">
        <v>235</v>
      </c>
      <c r="J682" s="21">
        <f t="shared" si="40"/>
        <v>4.7944012969089012E-2</v>
      </c>
      <c r="K682" s="21">
        <f t="shared" si="41"/>
        <v>0.51911956878779986</v>
      </c>
      <c r="L682" t="s">
        <v>8221</v>
      </c>
      <c r="M682">
        <v>10</v>
      </c>
      <c r="N682" s="21">
        <f t="shared" si="42"/>
        <v>-0.12547153191900287</v>
      </c>
      <c r="O682" s="21">
        <f t="shared" si="43"/>
        <v>0.45007513057327431</v>
      </c>
    </row>
    <row r="683" spans="8:15">
      <c r="H683" t="s">
        <v>8219</v>
      </c>
      <c r="I683">
        <v>452</v>
      </c>
      <c r="J683" s="21">
        <f t="shared" si="40"/>
        <v>0.30484664483954571</v>
      </c>
      <c r="K683" s="21">
        <f t="shared" si="41"/>
        <v>0.61975852308088619</v>
      </c>
      <c r="L683" t="s">
        <v>8221</v>
      </c>
      <c r="M683">
        <v>7</v>
      </c>
      <c r="N683" s="21">
        <f t="shared" si="42"/>
        <v>-0.17429438131780103</v>
      </c>
      <c r="O683" s="21">
        <f t="shared" si="43"/>
        <v>0.43081705736078296</v>
      </c>
    </row>
    <row r="684" spans="8:15">
      <c r="H684" t="s">
        <v>8219</v>
      </c>
      <c r="I684">
        <v>241</v>
      </c>
      <c r="J684" s="21">
        <f t="shared" si="40"/>
        <v>5.5047311546152333E-2</v>
      </c>
      <c r="K684" s="21">
        <f t="shared" si="41"/>
        <v>0.52194961412818985</v>
      </c>
      <c r="L684" t="s">
        <v>8221</v>
      </c>
      <c r="M684">
        <v>3</v>
      </c>
      <c r="N684" s="21">
        <f t="shared" si="42"/>
        <v>-0.23939151384953189</v>
      </c>
      <c r="O684" s="21">
        <f t="shared" si="43"/>
        <v>0.40540100485253827</v>
      </c>
    </row>
    <row r="685" spans="8:15">
      <c r="H685" t="s">
        <v>8219</v>
      </c>
      <c r="I685">
        <v>28</v>
      </c>
      <c r="J685" s="21">
        <f t="shared" si="40"/>
        <v>-0.19711978793959548</v>
      </c>
      <c r="K685" s="21">
        <f t="shared" si="41"/>
        <v>0.42186689934285598</v>
      </c>
      <c r="L685" t="s">
        <v>8221</v>
      </c>
      <c r="M685">
        <v>0</v>
      </c>
      <c r="N685" s="21">
        <f t="shared" si="42"/>
        <v>-0.28821436324833005</v>
      </c>
      <c r="O685" s="21">
        <f t="shared" si="43"/>
        <v>0.386591327392803</v>
      </c>
    </row>
    <row r="686" spans="8:15">
      <c r="H686" t="s">
        <v>8219</v>
      </c>
      <c r="I686">
        <v>140</v>
      </c>
      <c r="J686" s="21">
        <f t="shared" si="40"/>
        <v>-6.4524881167746864E-2</v>
      </c>
      <c r="K686" s="21">
        <f t="shared" si="41"/>
        <v>0.47427614804094426</v>
      </c>
      <c r="L686" t="s">
        <v>8221</v>
      </c>
      <c r="M686">
        <v>1</v>
      </c>
      <c r="N686" s="21">
        <f t="shared" si="42"/>
        <v>-0.27194008011539733</v>
      </c>
      <c r="O686" s="21">
        <f t="shared" si="43"/>
        <v>0.39283404631333929</v>
      </c>
    </row>
    <row r="687" spans="8:15">
      <c r="H687" t="s">
        <v>8219</v>
      </c>
      <c r="I687">
        <v>280</v>
      </c>
      <c r="J687" s="21">
        <f t="shared" si="40"/>
        <v>0.1012187522970639</v>
      </c>
      <c r="K687" s="21">
        <f t="shared" si="41"/>
        <v>0.54031159450671906</v>
      </c>
      <c r="L687" t="s">
        <v>8221</v>
      </c>
      <c r="M687">
        <v>0</v>
      </c>
      <c r="N687" s="21">
        <f t="shared" si="42"/>
        <v>-0.28821436324833005</v>
      </c>
      <c r="O687" s="21">
        <f t="shared" si="43"/>
        <v>0.386591327392803</v>
      </c>
    </row>
    <row r="688" spans="8:15">
      <c r="H688" t="s">
        <v>8219</v>
      </c>
      <c r="I688">
        <v>70</v>
      </c>
      <c r="J688" s="21">
        <f t="shared" si="40"/>
        <v>-0.14739669790015222</v>
      </c>
      <c r="K688" s="21">
        <f t="shared" si="41"/>
        <v>0.44140945587541125</v>
      </c>
      <c r="L688" t="s">
        <v>8221</v>
      </c>
      <c r="M688">
        <v>9</v>
      </c>
      <c r="N688" s="21">
        <f t="shared" si="42"/>
        <v>-0.14174581505193559</v>
      </c>
      <c r="O688" s="21">
        <f t="shared" si="43"/>
        <v>0.4436403925467165</v>
      </c>
    </row>
    <row r="689" spans="8:15">
      <c r="H689" t="s">
        <v>8219</v>
      </c>
      <c r="I689">
        <v>160</v>
      </c>
      <c r="J689" s="21">
        <f t="shared" si="40"/>
        <v>-4.0847219244202461E-2</v>
      </c>
      <c r="K689" s="21">
        <f t="shared" si="41"/>
        <v>0.483708847617836</v>
      </c>
      <c r="L689" t="s">
        <v>8221</v>
      </c>
      <c r="M689">
        <v>2</v>
      </c>
      <c r="N689" s="21">
        <f t="shared" si="42"/>
        <v>-0.25566579698246461</v>
      </c>
      <c r="O689" s="21">
        <f t="shared" si="43"/>
        <v>0.39910445381051241</v>
      </c>
    </row>
    <row r="690" spans="8:15">
      <c r="H690" t="s">
        <v>8219</v>
      </c>
      <c r="I690">
        <v>141</v>
      </c>
      <c r="J690" s="21">
        <f t="shared" si="40"/>
        <v>-6.3340998071569635E-2</v>
      </c>
      <c r="K690" s="21">
        <f t="shared" si="41"/>
        <v>0.47474748477481593</v>
      </c>
      <c r="L690" t="s">
        <v>8221</v>
      </c>
      <c r="M690">
        <v>1</v>
      </c>
      <c r="N690" s="21">
        <f t="shared" si="42"/>
        <v>-0.27194008011539733</v>
      </c>
      <c r="O690" s="21">
        <f t="shared" si="43"/>
        <v>0.39283404631333929</v>
      </c>
    </row>
    <row r="691" spans="8:15">
      <c r="H691" t="s">
        <v>8219</v>
      </c>
      <c r="I691">
        <v>874</v>
      </c>
      <c r="J691" s="21">
        <f t="shared" si="40"/>
        <v>0.80444531142633247</v>
      </c>
      <c r="K691" s="21">
        <f t="shared" si="41"/>
        <v>0.7894300792542609</v>
      </c>
      <c r="L691" t="s">
        <v>8221</v>
      </c>
      <c r="M691">
        <v>2</v>
      </c>
      <c r="N691" s="21">
        <f t="shared" si="42"/>
        <v>-0.25566579698246461</v>
      </c>
      <c r="O691" s="21">
        <f t="shared" si="43"/>
        <v>0.39910445381051241</v>
      </c>
    </row>
    <row r="692" spans="8:15">
      <c r="H692" t="s">
        <v>8219</v>
      </c>
      <c r="I692">
        <v>73</v>
      </c>
      <c r="J692" s="21">
        <f t="shared" si="40"/>
        <v>-0.14384504861162059</v>
      </c>
      <c r="K692" s="21">
        <f t="shared" si="41"/>
        <v>0.44281141455668371</v>
      </c>
      <c r="L692" t="s">
        <v>8221</v>
      </c>
      <c r="M692">
        <v>11</v>
      </c>
      <c r="N692" s="21">
        <f t="shared" si="42"/>
        <v>-0.10919724878607015</v>
      </c>
      <c r="O692" s="21">
        <f t="shared" si="43"/>
        <v>0.45652302120625177</v>
      </c>
    </row>
    <row r="693" spans="8:15">
      <c r="H693" t="s">
        <v>8219</v>
      </c>
      <c r="I693">
        <v>294</v>
      </c>
      <c r="J693" s="21">
        <f t="shared" si="40"/>
        <v>0.11779311564354497</v>
      </c>
      <c r="K693" s="21">
        <f t="shared" si="41"/>
        <v>0.54688420775404356</v>
      </c>
      <c r="L693" t="s">
        <v>8221</v>
      </c>
      <c r="M693">
        <v>0</v>
      </c>
      <c r="N693" s="21">
        <f t="shared" si="42"/>
        <v>-0.28821436324833005</v>
      </c>
      <c r="O693" s="21">
        <f t="shared" si="43"/>
        <v>0.386591327392803</v>
      </c>
    </row>
    <row r="694" spans="8:15">
      <c r="H694" t="s">
        <v>8219</v>
      </c>
      <c r="I694">
        <v>740</v>
      </c>
      <c r="J694" s="21">
        <f t="shared" si="40"/>
        <v>0.64580497653858504</v>
      </c>
      <c r="K694" s="21">
        <f t="shared" si="41"/>
        <v>0.74079716765459791</v>
      </c>
      <c r="L694" t="s">
        <v>8221</v>
      </c>
      <c r="M694">
        <v>0</v>
      </c>
      <c r="N694" s="21">
        <f t="shared" si="42"/>
        <v>-0.28821436324833005</v>
      </c>
      <c r="O694" s="21">
        <f t="shared" si="43"/>
        <v>0.386591327392803</v>
      </c>
    </row>
    <row r="695" spans="8:15">
      <c r="H695" t="s">
        <v>8219</v>
      </c>
      <c r="I695">
        <v>369</v>
      </c>
      <c r="J695" s="21">
        <f t="shared" si="40"/>
        <v>0.20658434785683644</v>
      </c>
      <c r="K695" s="21">
        <f t="shared" si="41"/>
        <v>0.58183275740902241</v>
      </c>
      <c r="L695" t="s">
        <v>8221</v>
      </c>
      <c r="M695">
        <v>9</v>
      </c>
      <c r="N695" s="21">
        <f t="shared" si="42"/>
        <v>-0.14174581505193559</v>
      </c>
      <c r="O695" s="21">
        <f t="shared" si="43"/>
        <v>0.4436403925467165</v>
      </c>
    </row>
    <row r="696" spans="8:15">
      <c r="H696" t="s">
        <v>8219</v>
      </c>
      <c r="I696">
        <v>110</v>
      </c>
      <c r="J696" s="21">
        <f t="shared" si="40"/>
        <v>-0.10004137405306344</v>
      </c>
      <c r="K696" s="21">
        <f t="shared" si="41"/>
        <v>0.46015573922118808</v>
      </c>
      <c r="L696" t="s">
        <v>8221</v>
      </c>
      <c r="M696">
        <v>0</v>
      </c>
      <c r="N696" s="21">
        <f t="shared" si="42"/>
        <v>-0.28821436324833005</v>
      </c>
      <c r="O696" s="21">
        <f t="shared" si="43"/>
        <v>0.386591327392803</v>
      </c>
    </row>
    <row r="697" spans="8:15">
      <c r="H697" t="s">
        <v>8219</v>
      </c>
      <c r="I697">
        <v>455</v>
      </c>
      <c r="J697" s="21">
        <f t="shared" si="40"/>
        <v>0.3083982941280774</v>
      </c>
      <c r="K697" s="21">
        <f t="shared" si="41"/>
        <v>0.62111036007671949</v>
      </c>
      <c r="L697" t="s">
        <v>8221</v>
      </c>
      <c r="M697">
        <v>4</v>
      </c>
      <c r="N697" s="21">
        <f t="shared" si="42"/>
        <v>-0.22311723071659917</v>
      </c>
      <c r="O697" s="21">
        <f t="shared" si="43"/>
        <v>0.4117221340907683</v>
      </c>
    </row>
    <row r="698" spans="8:15">
      <c r="H698" t="s">
        <v>8219</v>
      </c>
      <c r="I698">
        <v>224</v>
      </c>
      <c r="J698" s="21">
        <f t="shared" si="40"/>
        <v>3.4921298911139598E-2</v>
      </c>
      <c r="K698" s="21">
        <f t="shared" si="41"/>
        <v>0.51392875155260653</v>
      </c>
      <c r="L698" t="s">
        <v>8221</v>
      </c>
      <c r="M698">
        <v>1</v>
      </c>
      <c r="N698" s="21">
        <f t="shared" si="42"/>
        <v>-0.27194008011539733</v>
      </c>
      <c r="O698" s="21">
        <f t="shared" si="43"/>
        <v>0.39283404631333929</v>
      </c>
    </row>
    <row r="699" spans="8:15">
      <c r="H699" t="s">
        <v>8219</v>
      </c>
      <c r="I699">
        <v>46</v>
      </c>
      <c r="J699" s="21">
        <f t="shared" si="40"/>
        <v>-0.17580989220840551</v>
      </c>
      <c r="K699" s="21">
        <f t="shared" si="41"/>
        <v>0.43022164891630016</v>
      </c>
      <c r="L699" t="s">
        <v>8221</v>
      </c>
      <c r="M699">
        <v>2</v>
      </c>
      <c r="N699" s="21">
        <f t="shared" si="42"/>
        <v>-0.25566579698246461</v>
      </c>
      <c r="O699" s="21">
        <f t="shared" si="43"/>
        <v>0.39910445381051241</v>
      </c>
    </row>
    <row r="700" spans="8:15">
      <c r="H700" t="s">
        <v>8219</v>
      </c>
      <c r="I700">
        <v>284</v>
      </c>
      <c r="J700" s="21">
        <f t="shared" si="40"/>
        <v>0.10595428468177277</v>
      </c>
      <c r="K700" s="21">
        <f t="shared" si="41"/>
        <v>0.54219068826170302</v>
      </c>
      <c r="L700" t="s">
        <v>8221</v>
      </c>
      <c r="M700">
        <v>0</v>
      </c>
      <c r="N700" s="21">
        <f t="shared" si="42"/>
        <v>-0.28821436324833005</v>
      </c>
      <c r="O700" s="21">
        <f t="shared" si="43"/>
        <v>0.386591327392803</v>
      </c>
    </row>
    <row r="701" spans="8:15">
      <c r="H701" t="s">
        <v>8219</v>
      </c>
      <c r="I701">
        <v>98</v>
      </c>
      <c r="J701" s="21">
        <f t="shared" si="40"/>
        <v>-0.11424797120719009</v>
      </c>
      <c r="K701" s="21">
        <f t="shared" si="41"/>
        <v>0.45452061265204025</v>
      </c>
      <c r="L701" t="s">
        <v>8221</v>
      </c>
      <c r="M701">
        <v>1</v>
      </c>
      <c r="N701" s="21">
        <f t="shared" si="42"/>
        <v>-0.27194008011539733</v>
      </c>
      <c r="O701" s="21">
        <f t="shared" si="43"/>
        <v>0.39283404631333929</v>
      </c>
    </row>
    <row r="702" spans="8:15">
      <c r="H702" t="s">
        <v>8219</v>
      </c>
      <c r="I702">
        <v>56</v>
      </c>
      <c r="J702" s="21">
        <f t="shared" si="40"/>
        <v>-0.1639710612466333</v>
      </c>
      <c r="K702" s="21">
        <f t="shared" si="41"/>
        <v>0.43487696260834974</v>
      </c>
      <c r="L702" t="s">
        <v>8221</v>
      </c>
      <c r="M702">
        <v>17</v>
      </c>
      <c r="N702" s="21">
        <f t="shared" si="42"/>
        <v>-1.155154998847383E-2</v>
      </c>
      <c r="O702" s="21">
        <f t="shared" si="43"/>
        <v>0.49539170079292921</v>
      </c>
    </row>
    <row r="703" spans="8:15">
      <c r="H703" t="s">
        <v>8219</v>
      </c>
      <c r="I703">
        <v>32</v>
      </c>
      <c r="J703" s="21">
        <f t="shared" si="40"/>
        <v>-0.19238425555488659</v>
      </c>
      <c r="K703" s="21">
        <f t="shared" si="41"/>
        <v>0.42372061214729434</v>
      </c>
      <c r="L703" t="s">
        <v>8221</v>
      </c>
      <c r="M703">
        <v>2</v>
      </c>
      <c r="N703" s="21">
        <f t="shared" si="42"/>
        <v>-0.25566579698246461</v>
      </c>
      <c r="O703" s="21">
        <f t="shared" si="43"/>
        <v>0.39910445381051241</v>
      </c>
    </row>
    <row r="704" spans="8:15">
      <c r="H704" t="s">
        <v>8219</v>
      </c>
      <c r="I704">
        <v>30</v>
      </c>
      <c r="J704" s="21">
        <f t="shared" si="40"/>
        <v>-0.19475202174724102</v>
      </c>
      <c r="K704" s="21">
        <f t="shared" si="41"/>
        <v>0.42279354204580544</v>
      </c>
      <c r="L704" t="s">
        <v>8221</v>
      </c>
      <c r="M704">
        <v>3</v>
      </c>
      <c r="N704" s="21">
        <f t="shared" si="42"/>
        <v>-0.23939151384953189</v>
      </c>
      <c r="O704" s="21">
        <f t="shared" si="43"/>
        <v>0.40540100485253827</v>
      </c>
    </row>
    <row r="705" spans="8:15">
      <c r="H705" t="s">
        <v>8219</v>
      </c>
      <c r="I705">
        <v>70</v>
      </c>
      <c r="J705" s="21">
        <f t="shared" si="40"/>
        <v>-0.14739669790015222</v>
      </c>
      <c r="K705" s="21">
        <f t="shared" si="41"/>
        <v>0.44140945587541125</v>
      </c>
      <c r="L705" t="s">
        <v>8221</v>
      </c>
      <c r="M705">
        <v>41</v>
      </c>
      <c r="N705" s="21">
        <f t="shared" si="42"/>
        <v>0.37903124520191145</v>
      </c>
      <c r="O705" s="21">
        <f t="shared" si="43"/>
        <v>0.647667669189531</v>
      </c>
    </row>
    <row r="706" spans="8:15">
      <c r="H706" t="s">
        <v>8219</v>
      </c>
      <c r="I706">
        <v>44</v>
      </c>
      <c r="J706" s="21">
        <f t="shared" ref="J706:J769" si="44">STANDARDIZE(I706,$B$7,$B$12)</f>
        <v>-0.17817765840075994</v>
      </c>
      <c r="K706" s="21">
        <f t="shared" ref="K706:K769" si="45">_xlfn.NORM.S.DIST(J706,TRUE)</f>
        <v>0.42929172748783145</v>
      </c>
      <c r="L706" t="s">
        <v>8221</v>
      </c>
      <c r="M706">
        <v>2</v>
      </c>
      <c r="N706" s="21">
        <f t="shared" ref="N706:N769" si="46">STANDARDIZE(M706,$C$7,$C$12)</f>
        <v>-0.25566579698246461</v>
      </c>
      <c r="O706" s="21">
        <f t="shared" ref="O706:O769" si="47">_xlfn.NORM.S.DIST(N706,TRUE)</f>
        <v>0.39910445381051241</v>
      </c>
    </row>
    <row r="707" spans="8:15">
      <c r="H707" t="s">
        <v>8219</v>
      </c>
      <c r="I707">
        <v>92</v>
      </c>
      <c r="J707" s="21">
        <f t="shared" si="44"/>
        <v>-0.1213512697842534</v>
      </c>
      <c r="K707" s="21">
        <f t="shared" si="45"/>
        <v>0.45170640631047504</v>
      </c>
      <c r="L707" t="s">
        <v>8221</v>
      </c>
      <c r="M707">
        <v>3</v>
      </c>
      <c r="N707" s="21">
        <f t="shared" si="46"/>
        <v>-0.23939151384953189</v>
      </c>
      <c r="O707" s="21">
        <f t="shared" si="47"/>
        <v>0.40540100485253827</v>
      </c>
    </row>
    <row r="708" spans="8:15">
      <c r="H708" t="s">
        <v>8219</v>
      </c>
      <c r="I708">
        <v>205</v>
      </c>
      <c r="J708" s="21">
        <f t="shared" si="44"/>
        <v>1.2427520083772422E-2</v>
      </c>
      <c r="K708" s="21">
        <f t="shared" si="45"/>
        <v>0.50495773558682244</v>
      </c>
      <c r="L708" t="s">
        <v>8221</v>
      </c>
      <c r="M708">
        <v>8</v>
      </c>
      <c r="N708" s="21">
        <f t="shared" si="46"/>
        <v>-0.15802009818486831</v>
      </c>
      <c r="O708" s="21">
        <f t="shared" si="47"/>
        <v>0.43722048081346943</v>
      </c>
    </row>
    <row r="709" spans="8:15">
      <c r="H709" t="s">
        <v>8219</v>
      </c>
      <c r="I709">
        <v>23</v>
      </c>
      <c r="J709" s="21">
        <f t="shared" si="44"/>
        <v>-0.20303920342048157</v>
      </c>
      <c r="K709" s="21">
        <f t="shared" si="45"/>
        <v>0.41955219522003828</v>
      </c>
      <c r="L709" t="s">
        <v>8221</v>
      </c>
      <c r="M709">
        <v>0</v>
      </c>
      <c r="N709" s="21">
        <f t="shared" si="46"/>
        <v>-0.28821436324833005</v>
      </c>
      <c r="O709" s="21">
        <f t="shared" si="47"/>
        <v>0.386591327392803</v>
      </c>
    </row>
    <row r="710" spans="8:15">
      <c r="H710" t="s">
        <v>8219</v>
      </c>
      <c r="I710">
        <v>4</v>
      </c>
      <c r="J710" s="21">
        <f t="shared" si="44"/>
        <v>-0.22553298224784873</v>
      </c>
      <c r="K710" s="21">
        <f t="shared" si="45"/>
        <v>0.41078233504631573</v>
      </c>
      <c r="L710" t="s">
        <v>8221</v>
      </c>
      <c r="M710">
        <v>1</v>
      </c>
      <c r="N710" s="21">
        <f t="shared" si="46"/>
        <v>-0.27194008011539733</v>
      </c>
      <c r="O710" s="21">
        <f t="shared" si="47"/>
        <v>0.39283404631333929</v>
      </c>
    </row>
    <row r="711" spans="8:15">
      <c r="H711" t="s">
        <v>8219</v>
      </c>
      <c r="I711">
        <v>112</v>
      </c>
      <c r="J711" s="21">
        <f t="shared" si="44"/>
        <v>-9.7673607860709014E-2</v>
      </c>
      <c r="K711" s="21">
        <f t="shared" si="45"/>
        <v>0.46109573660164754</v>
      </c>
      <c r="L711" t="s">
        <v>8221</v>
      </c>
      <c r="M711">
        <v>3</v>
      </c>
      <c r="N711" s="21">
        <f t="shared" si="46"/>
        <v>-0.23939151384953189</v>
      </c>
      <c r="O711" s="21">
        <f t="shared" si="47"/>
        <v>0.40540100485253827</v>
      </c>
    </row>
    <row r="712" spans="8:15">
      <c r="H712" t="s">
        <v>8219</v>
      </c>
      <c r="I712">
        <v>27</v>
      </c>
      <c r="J712" s="21">
        <f t="shared" si="44"/>
        <v>-0.19830367103577268</v>
      </c>
      <c r="K712" s="21">
        <f t="shared" si="45"/>
        <v>0.42140373982723822</v>
      </c>
      <c r="L712" t="s">
        <v>8221</v>
      </c>
      <c r="M712">
        <v>4</v>
      </c>
      <c r="N712" s="21">
        <f t="shared" si="46"/>
        <v>-0.22311723071659917</v>
      </c>
      <c r="O712" s="21">
        <f t="shared" si="47"/>
        <v>0.4117221340907683</v>
      </c>
    </row>
    <row r="713" spans="8:15">
      <c r="H713" t="s">
        <v>8219</v>
      </c>
      <c r="I713">
        <v>11</v>
      </c>
      <c r="J713" s="21">
        <f t="shared" si="44"/>
        <v>-0.21724580057460821</v>
      </c>
      <c r="K713" s="21">
        <f t="shared" si="45"/>
        <v>0.41400839659505645</v>
      </c>
      <c r="L713" t="s">
        <v>8221</v>
      </c>
      <c r="M713">
        <v>9</v>
      </c>
      <c r="N713" s="21">
        <f t="shared" si="46"/>
        <v>-0.14174581505193559</v>
      </c>
      <c r="O713" s="21">
        <f t="shared" si="47"/>
        <v>0.4436403925467165</v>
      </c>
    </row>
    <row r="714" spans="8:15">
      <c r="H714" t="s">
        <v>8219</v>
      </c>
      <c r="I714">
        <v>26</v>
      </c>
      <c r="J714" s="21">
        <f t="shared" si="44"/>
        <v>-0.19948755413194991</v>
      </c>
      <c r="K714" s="21">
        <f t="shared" si="45"/>
        <v>0.4209406890340468</v>
      </c>
      <c r="L714" t="s">
        <v>8221</v>
      </c>
      <c r="M714">
        <v>16</v>
      </c>
      <c r="N714" s="21">
        <f t="shared" si="46"/>
        <v>-2.7825833121406549E-2</v>
      </c>
      <c r="O714" s="21">
        <f t="shared" si="47"/>
        <v>0.48890053104285686</v>
      </c>
    </row>
    <row r="715" spans="8:15">
      <c r="H715" t="s">
        <v>8219</v>
      </c>
      <c r="I715">
        <v>77</v>
      </c>
      <c r="J715" s="21">
        <f t="shared" si="44"/>
        <v>-0.1391095162269117</v>
      </c>
      <c r="K715" s="21">
        <f t="shared" si="45"/>
        <v>0.44468180424150505</v>
      </c>
      <c r="L715" t="s">
        <v>8221</v>
      </c>
      <c r="M715">
        <v>1</v>
      </c>
      <c r="N715" s="21">
        <f t="shared" si="46"/>
        <v>-0.27194008011539733</v>
      </c>
      <c r="O715" s="21">
        <f t="shared" si="47"/>
        <v>0.39283404631333929</v>
      </c>
    </row>
    <row r="716" spans="8:15">
      <c r="H716" t="s">
        <v>8219</v>
      </c>
      <c r="I716">
        <v>136</v>
      </c>
      <c r="J716" s="21">
        <f t="shared" si="44"/>
        <v>-6.9260413552455741E-2</v>
      </c>
      <c r="K716" s="21">
        <f t="shared" si="45"/>
        <v>0.47239116772226725</v>
      </c>
      <c r="L716" t="s">
        <v>8221</v>
      </c>
      <c r="M716">
        <v>7</v>
      </c>
      <c r="N716" s="21">
        <f t="shared" si="46"/>
        <v>-0.17429438131780103</v>
      </c>
      <c r="O716" s="21">
        <f t="shared" si="47"/>
        <v>0.43081705736078296</v>
      </c>
    </row>
    <row r="717" spans="8:15">
      <c r="H717" t="s">
        <v>8219</v>
      </c>
      <c r="I717">
        <v>157</v>
      </c>
      <c r="J717" s="21">
        <f t="shared" si="44"/>
        <v>-4.4398868532734122E-2</v>
      </c>
      <c r="K717" s="21">
        <f t="shared" si="45"/>
        <v>0.48229323177059774</v>
      </c>
      <c r="L717" t="s">
        <v>8221</v>
      </c>
      <c r="M717">
        <v>0</v>
      </c>
      <c r="N717" s="21">
        <f t="shared" si="46"/>
        <v>-0.28821436324833005</v>
      </c>
      <c r="O717" s="21">
        <f t="shared" si="47"/>
        <v>0.386591327392803</v>
      </c>
    </row>
    <row r="718" spans="8:15">
      <c r="H718" t="s">
        <v>8219</v>
      </c>
      <c r="I718">
        <v>158</v>
      </c>
      <c r="J718" s="21">
        <f t="shared" si="44"/>
        <v>-4.3214985436556906E-2</v>
      </c>
      <c r="K718" s="21">
        <f t="shared" si="45"/>
        <v>0.48276507979866867</v>
      </c>
      <c r="L718" t="s">
        <v>8221</v>
      </c>
      <c r="M718">
        <v>0</v>
      </c>
      <c r="N718" s="21">
        <f t="shared" si="46"/>
        <v>-0.28821436324833005</v>
      </c>
      <c r="O718" s="21">
        <f t="shared" si="47"/>
        <v>0.386591327392803</v>
      </c>
    </row>
    <row r="719" spans="8:15">
      <c r="H719" t="s">
        <v>8219</v>
      </c>
      <c r="I719">
        <v>27</v>
      </c>
      <c r="J719" s="21">
        <f t="shared" si="44"/>
        <v>-0.19830367103577268</v>
      </c>
      <c r="K719" s="21">
        <f t="shared" si="45"/>
        <v>0.42140373982723822</v>
      </c>
      <c r="L719" t="s">
        <v>8221</v>
      </c>
      <c r="M719">
        <v>0</v>
      </c>
      <c r="N719" s="21">
        <f t="shared" si="46"/>
        <v>-0.28821436324833005</v>
      </c>
      <c r="O719" s="21">
        <f t="shared" si="47"/>
        <v>0.386591327392803</v>
      </c>
    </row>
    <row r="720" spans="8:15">
      <c r="H720" t="s">
        <v>8219</v>
      </c>
      <c r="I720">
        <v>23</v>
      </c>
      <c r="J720" s="21">
        <f t="shared" si="44"/>
        <v>-0.20303920342048157</v>
      </c>
      <c r="K720" s="21">
        <f t="shared" si="45"/>
        <v>0.41955219522003828</v>
      </c>
      <c r="L720" t="s">
        <v>8221</v>
      </c>
      <c r="M720">
        <v>0</v>
      </c>
      <c r="N720" s="21">
        <f t="shared" si="46"/>
        <v>-0.28821436324833005</v>
      </c>
      <c r="O720" s="21">
        <f t="shared" si="47"/>
        <v>0.386591327392803</v>
      </c>
    </row>
    <row r="721" spans="8:15">
      <c r="H721" t="s">
        <v>8219</v>
      </c>
      <c r="I721">
        <v>17</v>
      </c>
      <c r="J721" s="21">
        <f t="shared" si="44"/>
        <v>-0.21014250199754489</v>
      </c>
      <c r="K721" s="21">
        <f t="shared" si="45"/>
        <v>0.41677822710273815</v>
      </c>
      <c r="L721" t="s">
        <v>8221</v>
      </c>
      <c r="M721">
        <v>0</v>
      </c>
      <c r="N721" s="21">
        <f t="shared" si="46"/>
        <v>-0.28821436324833005</v>
      </c>
      <c r="O721" s="21">
        <f t="shared" si="47"/>
        <v>0.386591327392803</v>
      </c>
    </row>
    <row r="722" spans="8:15">
      <c r="H722" t="s">
        <v>8219</v>
      </c>
      <c r="I722">
        <v>37</v>
      </c>
      <c r="J722" s="21">
        <f t="shared" si="44"/>
        <v>-0.18646484007400049</v>
      </c>
      <c r="K722" s="21">
        <f t="shared" si="45"/>
        <v>0.42604012442217087</v>
      </c>
      <c r="L722" t="s">
        <v>8221</v>
      </c>
      <c r="M722">
        <v>1</v>
      </c>
      <c r="N722" s="21">
        <f t="shared" si="46"/>
        <v>-0.27194008011539733</v>
      </c>
      <c r="O722" s="21">
        <f t="shared" si="47"/>
        <v>0.39283404631333929</v>
      </c>
    </row>
    <row r="723" spans="8:15">
      <c r="H723" t="s">
        <v>8219</v>
      </c>
      <c r="I723">
        <v>65</v>
      </c>
      <c r="J723" s="21">
        <f t="shared" si="44"/>
        <v>-0.15331611338103834</v>
      </c>
      <c r="K723" s="21">
        <f t="shared" si="45"/>
        <v>0.43907449712976016</v>
      </c>
      <c r="L723" t="s">
        <v>8221</v>
      </c>
      <c r="M723">
        <v>2</v>
      </c>
      <c r="N723" s="21">
        <f t="shared" si="46"/>
        <v>-0.25566579698246461</v>
      </c>
      <c r="O723" s="21">
        <f t="shared" si="47"/>
        <v>0.39910445381051241</v>
      </c>
    </row>
    <row r="724" spans="8:15">
      <c r="H724" t="s">
        <v>8219</v>
      </c>
      <c r="I724">
        <v>18</v>
      </c>
      <c r="J724" s="21">
        <f t="shared" si="44"/>
        <v>-0.20895861890136766</v>
      </c>
      <c r="K724" s="21">
        <f t="shared" si="45"/>
        <v>0.41724027139930514</v>
      </c>
      <c r="L724" t="s">
        <v>8221</v>
      </c>
      <c r="M724">
        <v>1</v>
      </c>
      <c r="N724" s="21">
        <f t="shared" si="46"/>
        <v>-0.27194008011539733</v>
      </c>
      <c r="O724" s="21">
        <f t="shared" si="47"/>
        <v>0.39283404631333929</v>
      </c>
    </row>
    <row r="725" spans="8:15">
      <c r="H725" t="s">
        <v>8219</v>
      </c>
      <c r="I725">
        <v>25</v>
      </c>
      <c r="J725" s="21">
        <f t="shared" si="44"/>
        <v>-0.20067143722812711</v>
      </c>
      <c r="K725" s="21">
        <f t="shared" si="45"/>
        <v>0.42047774758660955</v>
      </c>
      <c r="L725" t="s">
        <v>8221</v>
      </c>
      <c r="M725">
        <v>15</v>
      </c>
      <c r="N725" s="21">
        <f t="shared" si="46"/>
        <v>-4.4100116254339267E-2</v>
      </c>
      <c r="O725" s="21">
        <f t="shared" si="47"/>
        <v>0.48241230005939256</v>
      </c>
    </row>
    <row r="726" spans="8:15">
      <c r="H726" t="s">
        <v>8219</v>
      </c>
      <c r="I726">
        <v>104</v>
      </c>
      <c r="J726" s="21">
        <f t="shared" si="44"/>
        <v>-0.10714467263012677</v>
      </c>
      <c r="K726" s="21">
        <f t="shared" si="45"/>
        <v>0.45733710374479575</v>
      </c>
      <c r="L726" t="s">
        <v>8221</v>
      </c>
      <c r="M726">
        <v>1</v>
      </c>
      <c r="N726" s="21">
        <f t="shared" si="46"/>
        <v>-0.27194008011539733</v>
      </c>
      <c r="O726" s="21">
        <f t="shared" si="47"/>
        <v>0.39283404631333929</v>
      </c>
    </row>
    <row r="727" spans="8:15">
      <c r="H727" t="s">
        <v>8219</v>
      </c>
      <c r="I727">
        <v>108</v>
      </c>
      <c r="J727" s="21">
        <f t="shared" si="44"/>
        <v>-0.10240914024541789</v>
      </c>
      <c r="K727" s="21">
        <f t="shared" si="45"/>
        <v>0.45921596447574309</v>
      </c>
      <c r="L727" t="s">
        <v>8221</v>
      </c>
      <c r="M727">
        <v>1</v>
      </c>
      <c r="N727" s="21">
        <f t="shared" si="46"/>
        <v>-0.27194008011539733</v>
      </c>
      <c r="O727" s="21">
        <f t="shared" si="47"/>
        <v>0.39283404631333929</v>
      </c>
    </row>
    <row r="728" spans="8:15">
      <c r="H728" t="s">
        <v>8219</v>
      </c>
      <c r="I728">
        <v>38</v>
      </c>
      <c r="J728" s="21">
        <f t="shared" si="44"/>
        <v>-0.18528095697782326</v>
      </c>
      <c r="K728" s="21">
        <f t="shared" si="45"/>
        <v>0.42650433678101174</v>
      </c>
      <c r="L728" t="s">
        <v>8221</v>
      </c>
      <c r="M728">
        <v>0</v>
      </c>
      <c r="N728" s="21">
        <f t="shared" si="46"/>
        <v>-0.28821436324833005</v>
      </c>
      <c r="O728" s="21">
        <f t="shared" si="47"/>
        <v>0.386591327392803</v>
      </c>
    </row>
    <row r="729" spans="8:15">
      <c r="H729" t="s">
        <v>8219</v>
      </c>
      <c r="I729">
        <v>88</v>
      </c>
      <c r="J729" s="21">
        <f t="shared" si="44"/>
        <v>-0.12608680216896229</v>
      </c>
      <c r="K729" s="21">
        <f t="shared" si="45"/>
        <v>0.44983160721772081</v>
      </c>
      <c r="L729" t="s">
        <v>8221</v>
      </c>
      <c r="M729">
        <v>39</v>
      </c>
      <c r="N729" s="21">
        <f t="shared" si="46"/>
        <v>0.34648267893604601</v>
      </c>
      <c r="O729" s="21">
        <f t="shared" si="47"/>
        <v>0.63551000038664951</v>
      </c>
    </row>
    <row r="730" spans="8:15">
      <c r="H730" t="s">
        <v>8219</v>
      </c>
      <c r="I730">
        <v>82</v>
      </c>
      <c r="J730" s="21">
        <f t="shared" si="44"/>
        <v>-0.13319010074602561</v>
      </c>
      <c r="K730" s="21">
        <f t="shared" si="45"/>
        <v>0.44702151977802468</v>
      </c>
      <c r="L730" t="s">
        <v>8221</v>
      </c>
      <c r="M730">
        <v>103</v>
      </c>
      <c r="N730" s="21">
        <f t="shared" si="46"/>
        <v>1.3880367994437399</v>
      </c>
      <c r="O730" s="21">
        <f t="shared" si="47"/>
        <v>0.91743708013227487</v>
      </c>
    </row>
    <row r="731" spans="8:15">
      <c r="H731" t="s">
        <v>8219</v>
      </c>
      <c r="I731">
        <v>126</v>
      </c>
      <c r="J731" s="21">
        <f t="shared" si="44"/>
        <v>-8.1099244514227939E-2</v>
      </c>
      <c r="K731" s="21">
        <f t="shared" si="45"/>
        <v>0.46768151325039642</v>
      </c>
      <c r="L731" t="s">
        <v>8221</v>
      </c>
      <c r="M731">
        <v>0</v>
      </c>
      <c r="N731" s="21">
        <f t="shared" si="46"/>
        <v>-0.28821436324833005</v>
      </c>
      <c r="O731" s="21">
        <f t="shared" si="47"/>
        <v>0.386591327392803</v>
      </c>
    </row>
    <row r="732" spans="8:15">
      <c r="H732" t="s">
        <v>8219</v>
      </c>
      <c r="I732">
        <v>133</v>
      </c>
      <c r="J732" s="21">
        <f t="shared" si="44"/>
        <v>-7.2812062840987402E-2</v>
      </c>
      <c r="K732" s="21">
        <f t="shared" si="45"/>
        <v>0.47097783583953684</v>
      </c>
      <c r="L732" t="s">
        <v>8221</v>
      </c>
      <c r="M732">
        <v>39</v>
      </c>
      <c r="N732" s="21">
        <f t="shared" si="46"/>
        <v>0.34648267893604601</v>
      </c>
      <c r="O732" s="21">
        <f t="shared" si="47"/>
        <v>0.63551000038664951</v>
      </c>
    </row>
    <row r="733" spans="8:15">
      <c r="H733" t="s">
        <v>8219</v>
      </c>
      <c r="I733">
        <v>47</v>
      </c>
      <c r="J733" s="21">
        <f t="shared" si="44"/>
        <v>-0.17462600911222828</v>
      </c>
      <c r="K733" s="21">
        <f t="shared" si="45"/>
        <v>0.43068675514080984</v>
      </c>
      <c r="L733" t="s">
        <v>8221</v>
      </c>
      <c r="M733">
        <v>15</v>
      </c>
      <c r="N733" s="21">
        <f t="shared" si="46"/>
        <v>-4.4100116254339267E-2</v>
      </c>
      <c r="O733" s="21">
        <f t="shared" si="47"/>
        <v>0.48241230005939256</v>
      </c>
    </row>
    <row r="734" spans="8:15">
      <c r="H734" t="s">
        <v>8219</v>
      </c>
      <c r="I734">
        <v>58</v>
      </c>
      <c r="J734" s="21">
        <f t="shared" si="44"/>
        <v>-0.16160329505427887</v>
      </c>
      <c r="K734" s="21">
        <f t="shared" si="45"/>
        <v>0.43580913117281905</v>
      </c>
      <c r="L734" t="s">
        <v>8221</v>
      </c>
      <c r="M734">
        <v>22</v>
      </c>
      <c r="N734" s="21">
        <f t="shared" si="46"/>
        <v>6.9819865676189766E-2</v>
      </c>
      <c r="O734" s="21">
        <f t="shared" si="47"/>
        <v>0.5278314823803516</v>
      </c>
    </row>
    <row r="735" spans="8:15">
      <c r="H735" t="s">
        <v>8219</v>
      </c>
      <c r="I735">
        <v>32</v>
      </c>
      <c r="J735" s="21">
        <f t="shared" si="44"/>
        <v>-0.19238425555488659</v>
      </c>
      <c r="K735" s="21">
        <f t="shared" si="45"/>
        <v>0.42372061214729434</v>
      </c>
      <c r="L735" t="s">
        <v>8221</v>
      </c>
      <c r="M735">
        <v>92</v>
      </c>
      <c r="N735" s="21">
        <f t="shared" si="46"/>
        <v>1.20901968498148</v>
      </c>
      <c r="O735" s="21">
        <f t="shared" si="47"/>
        <v>0.88667235860044535</v>
      </c>
    </row>
    <row r="736" spans="8:15">
      <c r="H736" t="s">
        <v>8219</v>
      </c>
      <c r="I736">
        <v>37</v>
      </c>
      <c r="J736" s="21">
        <f t="shared" si="44"/>
        <v>-0.18646484007400049</v>
      </c>
      <c r="K736" s="21">
        <f t="shared" si="45"/>
        <v>0.42604012442217087</v>
      </c>
      <c r="L736" t="s">
        <v>8221</v>
      </c>
      <c r="M736">
        <v>25</v>
      </c>
      <c r="N736" s="21">
        <f t="shared" si="46"/>
        <v>0.11864271507498793</v>
      </c>
      <c r="O736" s="21">
        <f t="shared" si="47"/>
        <v>0.54722078870265556</v>
      </c>
    </row>
    <row r="737" spans="8:15">
      <c r="H737" t="s">
        <v>8219</v>
      </c>
      <c r="I737">
        <v>87</v>
      </c>
      <c r="J737" s="21">
        <f t="shared" si="44"/>
        <v>-0.12727068526513949</v>
      </c>
      <c r="K737" s="21">
        <f t="shared" si="45"/>
        <v>0.44936308068589309</v>
      </c>
      <c r="L737" t="s">
        <v>8221</v>
      </c>
      <c r="M737">
        <v>19</v>
      </c>
      <c r="N737" s="21">
        <f t="shared" si="46"/>
        <v>2.099701627739161E-2</v>
      </c>
      <c r="O737" s="21">
        <f t="shared" si="47"/>
        <v>0.50837598209105184</v>
      </c>
    </row>
    <row r="738" spans="8:15">
      <c r="H738" t="s">
        <v>8219</v>
      </c>
      <c r="I738">
        <v>15</v>
      </c>
      <c r="J738" s="21">
        <f t="shared" si="44"/>
        <v>-0.21251026818989932</v>
      </c>
      <c r="K738" s="21">
        <f t="shared" si="45"/>
        <v>0.41585448393325064</v>
      </c>
      <c r="L738" t="s">
        <v>8221</v>
      </c>
      <c r="M738">
        <v>19</v>
      </c>
      <c r="N738" s="21">
        <f t="shared" si="46"/>
        <v>2.099701627739161E-2</v>
      </c>
      <c r="O738" s="21">
        <f t="shared" si="47"/>
        <v>0.50837598209105184</v>
      </c>
    </row>
    <row r="739" spans="8:15">
      <c r="H739" t="s">
        <v>8219</v>
      </c>
      <c r="I739">
        <v>27</v>
      </c>
      <c r="J739" s="21">
        <f t="shared" si="44"/>
        <v>-0.19830367103577268</v>
      </c>
      <c r="K739" s="21">
        <f t="shared" si="45"/>
        <v>0.42140373982723822</v>
      </c>
      <c r="L739" t="s">
        <v>8221</v>
      </c>
      <c r="M739">
        <v>13</v>
      </c>
      <c r="N739" s="21">
        <f t="shared" si="46"/>
        <v>-7.6648682520204708E-2</v>
      </c>
      <c r="O739" s="21">
        <f t="shared" si="47"/>
        <v>0.46945151489289888</v>
      </c>
    </row>
    <row r="740" spans="8:15">
      <c r="H740" t="s">
        <v>8219</v>
      </c>
      <c r="I740">
        <v>19</v>
      </c>
      <c r="J740" s="21">
        <f t="shared" si="44"/>
        <v>-0.20777473580519043</v>
      </c>
      <c r="K740" s="21">
        <f t="shared" si="45"/>
        <v>0.4177024300117067</v>
      </c>
      <c r="L740" t="s">
        <v>8221</v>
      </c>
      <c r="M740">
        <v>124</v>
      </c>
      <c r="N740" s="21">
        <f t="shared" si="46"/>
        <v>1.7297967452353271</v>
      </c>
      <c r="O740" s="21">
        <f t="shared" si="47"/>
        <v>0.95816670191246212</v>
      </c>
    </row>
    <row r="741" spans="8:15">
      <c r="H741" t="s">
        <v>8219</v>
      </c>
      <c r="I741">
        <v>17</v>
      </c>
      <c r="J741" s="21">
        <f t="shared" si="44"/>
        <v>-0.21014250199754489</v>
      </c>
      <c r="K741" s="21">
        <f t="shared" si="45"/>
        <v>0.41677822710273815</v>
      </c>
      <c r="L741" t="s">
        <v>8221</v>
      </c>
      <c r="M741">
        <v>4</v>
      </c>
      <c r="N741" s="21">
        <f t="shared" si="46"/>
        <v>-0.22311723071659917</v>
      </c>
      <c r="O741" s="21">
        <f t="shared" si="47"/>
        <v>0.4117221340907683</v>
      </c>
    </row>
    <row r="742" spans="8:15">
      <c r="H742" t="s">
        <v>8219</v>
      </c>
      <c r="I742">
        <v>26</v>
      </c>
      <c r="J742" s="21">
        <f t="shared" si="44"/>
        <v>-0.19948755413194991</v>
      </c>
      <c r="K742" s="21">
        <f t="shared" si="45"/>
        <v>0.4209406890340468</v>
      </c>
      <c r="L742" t="s">
        <v>8221</v>
      </c>
      <c r="M742">
        <v>10</v>
      </c>
      <c r="N742" s="21">
        <f t="shared" si="46"/>
        <v>-0.12547153191900287</v>
      </c>
      <c r="O742" s="21">
        <f t="shared" si="47"/>
        <v>0.45007513057327431</v>
      </c>
    </row>
    <row r="743" spans="8:15">
      <c r="H743" t="s">
        <v>8219</v>
      </c>
      <c r="I743">
        <v>28</v>
      </c>
      <c r="J743" s="21">
        <f t="shared" si="44"/>
        <v>-0.19711978793959548</v>
      </c>
      <c r="K743" s="21">
        <f t="shared" si="45"/>
        <v>0.42186689934285598</v>
      </c>
      <c r="L743" t="s">
        <v>8221</v>
      </c>
      <c r="M743">
        <v>15</v>
      </c>
      <c r="N743" s="21">
        <f t="shared" si="46"/>
        <v>-4.4100116254339267E-2</v>
      </c>
      <c r="O743" s="21">
        <f t="shared" si="47"/>
        <v>0.48241230005939256</v>
      </c>
    </row>
    <row r="744" spans="8:15">
      <c r="H744" t="s">
        <v>8219</v>
      </c>
      <c r="I744">
        <v>37</v>
      </c>
      <c r="J744" s="21">
        <f t="shared" si="44"/>
        <v>-0.18646484007400049</v>
      </c>
      <c r="K744" s="21">
        <f t="shared" si="45"/>
        <v>0.42604012442217087</v>
      </c>
      <c r="L744" t="s">
        <v>8221</v>
      </c>
      <c r="M744">
        <v>38</v>
      </c>
      <c r="N744" s="21">
        <f t="shared" si="46"/>
        <v>0.33020839580311329</v>
      </c>
      <c r="O744" s="21">
        <f t="shared" si="47"/>
        <v>0.62937874830832152</v>
      </c>
    </row>
    <row r="745" spans="8:15">
      <c r="H745" t="s">
        <v>8219</v>
      </c>
      <c r="I745">
        <v>128</v>
      </c>
      <c r="J745" s="21">
        <f t="shared" si="44"/>
        <v>-7.8731478321873494E-2</v>
      </c>
      <c r="K745" s="21">
        <f t="shared" si="45"/>
        <v>0.46862310355294723</v>
      </c>
      <c r="L745" t="s">
        <v>8221</v>
      </c>
      <c r="M745">
        <v>152</v>
      </c>
      <c r="N745" s="21">
        <f t="shared" si="46"/>
        <v>2.1854766729574431</v>
      </c>
      <c r="O745" s="21">
        <f t="shared" si="47"/>
        <v>0.98557304275192681</v>
      </c>
    </row>
    <row r="746" spans="8:15">
      <c r="H746" t="s">
        <v>8219</v>
      </c>
      <c r="I746">
        <v>10</v>
      </c>
      <c r="J746" s="21">
        <f t="shared" si="44"/>
        <v>-0.21842968367078541</v>
      </c>
      <c r="K746" s="21">
        <f t="shared" si="45"/>
        <v>0.41354716981882511</v>
      </c>
      <c r="L746" t="s">
        <v>8221</v>
      </c>
      <c r="M746">
        <v>24</v>
      </c>
      <c r="N746" s="21">
        <f t="shared" si="46"/>
        <v>0.10236843194205521</v>
      </c>
      <c r="O746" s="21">
        <f t="shared" si="47"/>
        <v>0.54076788016527011</v>
      </c>
    </row>
    <row r="747" spans="8:15">
      <c r="H747" t="s">
        <v>8219</v>
      </c>
      <c r="I747">
        <v>83</v>
      </c>
      <c r="J747" s="21">
        <f t="shared" si="44"/>
        <v>-0.13200621764984838</v>
      </c>
      <c r="K747" s="21">
        <f t="shared" si="45"/>
        <v>0.44748968690811475</v>
      </c>
      <c r="L747" t="s">
        <v>8221</v>
      </c>
      <c r="M747">
        <v>76</v>
      </c>
      <c r="N747" s="21">
        <f t="shared" si="46"/>
        <v>0.94863115485455662</v>
      </c>
      <c r="O747" s="21">
        <f t="shared" si="47"/>
        <v>0.82859588007714269</v>
      </c>
    </row>
    <row r="748" spans="8:15">
      <c r="H748" t="s">
        <v>8219</v>
      </c>
      <c r="I748">
        <v>46</v>
      </c>
      <c r="J748" s="21">
        <f t="shared" si="44"/>
        <v>-0.17580989220840551</v>
      </c>
      <c r="K748" s="21">
        <f t="shared" si="45"/>
        <v>0.43022164891630016</v>
      </c>
      <c r="L748" t="s">
        <v>8221</v>
      </c>
      <c r="M748">
        <v>185</v>
      </c>
      <c r="N748" s="21">
        <f t="shared" si="46"/>
        <v>2.7225280163442229</v>
      </c>
      <c r="O748" s="21">
        <f t="shared" si="47"/>
        <v>0.99676077299619792</v>
      </c>
    </row>
    <row r="749" spans="8:15">
      <c r="H749" t="s">
        <v>8219</v>
      </c>
      <c r="I749">
        <v>90</v>
      </c>
      <c r="J749" s="21">
        <f t="shared" si="44"/>
        <v>-0.12371903597660784</v>
      </c>
      <c r="K749" s="21">
        <f t="shared" si="45"/>
        <v>0.45076886946430572</v>
      </c>
      <c r="L749" t="s">
        <v>8221</v>
      </c>
      <c r="M749">
        <v>33</v>
      </c>
      <c r="N749" s="21">
        <f t="shared" si="46"/>
        <v>0.24883698013844968</v>
      </c>
      <c r="O749" s="21">
        <f t="shared" si="47"/>
        <v>0.59825655770167185</v>
      </c>
    </row>
    <row r="750" spans="8:15">
      <c r="H750" t="s">
        <v>8219</v>
      </c>
      <c r="I750">
        <v>81</v>
      </c>
      <c r="J750" s="21">
        <f t="shared" si="44"/>
        <v>-0.13437398384220281</v>
      </c>
      <c r="K750" s="21">
        <f t="shared" si="45"/>
        <v>0.44655342646340568</v>
      </c>
      <c r="L750" t="s">
        <v>8221</v>
      </c>
      <c r="M750">
        <v>108</v>
      </c>
      <c r="N750" s="21">
        <f t="shared" si="46"/>
        <v>1.4694082151084036</v>
      </c>
      <c r="O750" s="21">
        <f t="shared" si="47"/>
        <v>0.92913894978286216</v>
      </c>
    </row>
    <row r="751" spans="8:15">
      <c r="H751" t="s">
        <v>8219</v>
      </c>
      <c r="I751">
        <v>32</v>
      </c>
      <c r="J751" s="21">
        <f t="shared" si="44"/>
        <v>-0.19238425555488659</v>
      </c>
      <c r="K751" s="21">
        <f t="shared" si="45"/>
        <v>0.42372061214729434</v>
      </c>
      <c r="L751" t="s">
        <v>8221</v>
      </c>
      <c r="M751">
        <v>29</v>
      </c>
      <c r="N751" s="21">
        <f t="shared" si="46"/>
        <v>0.1837398476067188</v>
      </c>
      <c r="O751" s="21">
        <f t="shared" si="47"/>
        <v>0.57289122640782708</v>
      </c>
    </row>
    <row r="752" spans="8:15">
      <c r="H752" t="s">
        <v>8219</v>
      </c>
      <c r="I752">
        <v>20</v>
      </c>
      <c r="J752" s="21">
        <f t="shared" si="44"/>
        <v>-0.20659085270901323</v>
      </c>
      <c r="K752" s="21">
        <f t="shared" si="45"/>
        <v>0.41816470232031444</v>
      </c>
      <c r="L752" t="s">
        <v>8221</v>
      </c>
      <c r="M752">
        <v>24</v>
      </c>
      <c r="N752" s="21">
        <f t="shared" si="46"/>
        <v>0.10236843194205521</v>
      </c>
      <c r="O752" s="21">
        <f t="shared" si="47"/>
        <v>0.54076788016527011</v>
      </c>
    </row>
    <row r="753" spans="8:15">
      <c r="H753" t="s">
        <v>8219</v>
      </c>
      <c r="I753">
        <v>70</v>
      </c>
      <c r="J753" s="21">
        <f t="shared" si="44"/>
        <v>-0.14739669790015222</v>
      </c>
      <c r="K753" s="21">
        <f t="shared" si="45"/>
        <v>0.44140945587541125</v>
      </c>
      <c r="L753" t="s">
        <v>8221</v>
      </c>
      <c r="M753">
        <v>4</v>
      </c>
      <c r="N753" s="21">
        <f t="shared" si="46"/>
        <v>-0.22311723071659917</v>
      </c>
      <c r="O753" s="21">
        <f t="shared" si="47"/>
        <v>0.4117221340907683</v>
      </c>
    </row>
    <row r="754" spans="8:15">
      <c r="H754" t="s">
        <v>8219</v>
      </c>
      <c r="I754">
        <v>168</v>
      </c>
      <c r="J754" s="21">
        <f t="shared" si="44"/>
        <v>-3.1376154474784708E-2</v>
      </c>
      <c r="K754" s="21">
        <f t="shared" si="45"/>
        <v>0.48748477887945263</v>
      </c>
      <c r="L754" t="s">
        <v>8221</v>
      </c>
      <c r="M754">
        <v>4</v>
      </c>
      <c r="N754" s="21">
        <f t="shared" si="46"/>
        <v>-0.22311723071659917</v>
      </c>
      <c r="O754" s="21">
        <f t="shared" si="47"/>
        <v>0.4117221340907683</v>
      </c>
    </row>
    <row r="755" spans="8:15">
      <c r="H755" t="s">
        <v>8219</v>
      </c>
      <c r="I755">
        <v>34</v>
      </c>
      <c r="J755" s="21">
        <f t="shared" si="44"/>
        <v>-0.19001648936253215</v>
      </c>
      <c r="K755" s="21">
        <f t="shared" si="45"/>
        <v>0.42464810464462421</v>
      </c>
      <c r="L755" t="s">
        <v>8221</v>
      </c>
      <c r="M755">
        <v>15</v>
      </c>
      <c r="N755" s="21">
        <f t="shared" si="46"/>
        <v>-4.4100116254339267E-2</v>
      </c>
      <c r="O755" s="21">
        <f t="shared" si="47"/>
        <v>0.48241230005939256</v>
      </c>
    </row>
    <row r="756" spans="8:15">
      <c r="H756" t="s">
        <v>8219</v>
      </c>
      <c r="I756">
        <v>48</v>
      </c>
      <c r="J756" s="21">
        <f t="shared" si="44"/>
        <v>-0.17344212601605108</v>
      </c>
      <c r="K756" s="21">
        <f t="shared" si="45"/>
        <v>0.43115195752981167</v>
      </c>
      <c r="L756" t="s">
        <v>8221</v>
      </c>
      <c r="M756">
        <v>4</v>
      </c>
      <c r="N756" s="21">
        <f t="shared" si="46"/>
        <v>-0.22311723071659917</v>
      </c>
      <c r="O756" s="21">
        <f t="shared" si="47"/>
        <v>0.4117221340907683</v>
      </c>
    </row>
    <row r="757" spans="8:15">
      <c r="H757" t="s">
        <v>8219</v>
      </c>
      <c r="I757">
        <v>48</v>
      </c>
      <c r="J757" s="21">
        <f t="shared" si="44"/>
        <v>-0.17344212601605108</v>
      </c>
      <c r="K757" s="21">
        <f t="shared" si="45"/>
        <v>0.43115195752981167</v>
      </c>
      <c r="L757" t="s">
        <v>8221</v>
      </c>
      <c r="M757">
        <v>139</v>
      </c>
      <c r="N757" s="21">
        <f t="shared" si="46"/>
        <v>1.9739109922293179</v>
      </c>
      <c r="O757" s="21">
        <f t="shared" si="47"/>
        <v>0.97580406767486183</v>
      </c>
    </row>
    <row r="758" spans="8:15">
      <c r="H758" t="s">
        <v>8219</v>
      </c>
      <c r="I758">
        <v>221</v>
      </c>
      <c r="J758" s="21">
        <f t="shared" si="44"/>
        <v>3.1369649622607937E-2</v>
      </c>
      <c r="K758" s="21">
        <f t="shared" si="45"/>
        <v>0.51251262733677794</v>
      </c>
      <c r="L758" t="s">
        <v>8221</v>
      </c>
      <c r="M758">
        <v>2</v>
      </c>
      <c r="N758" s="21">
        <f t="shared" si="46"/>
        <v>-0.25566579698246461</v>
      </c>
      <c r="O758" s="21">
        <f t="shared" si="47"/>
        <v>0.39910445381051241</v>
      </c>
    </row>
    <row r="759" spans="8:15">
      <c r="H759" t="s">
        <v>8219</v>
      </c>
      <c r="I759">
        <v>107</v>
      </c>
      <c r="J759" s="21">
        <f t="shared" si="44"/>
        <v>-0.10359302334159511</v>
      </c>
      <c r="K759" s="21">
        <f t="shared" si="45"/>
        <v>0.45874616222088654</v>
      </c>
      <c r="L759" t="s">
        <v>8221</v>
      </c>
      <c r="M759">
        <v>18</v>
      </c>
      <c r="N759" s="21">
        <f t="shared" si="46"/>
        <v>4.72273314445889E-3</v>
      </c>
      <c r="O759" s="21">
        <f t="shared" si="47"/>
        <v>0.50188409092651587</v>
      </c>
    </row>
    <row r="760" spans="8:15">
      <c r="H760" t="s">
        <v>8219</v>
      </c>
      <c r="I760">
        <v>45</v>
      </c>
      <c r="J760" s="21">
        <f t="shared" si="44"/>
        <v>-0.17699377530458274</v>
      </c>
      <c r="K760" s="21">
        <f t="shared" si="45"/>
        <v>0.4297566394881519</v>
      </c>
      <c r="L760" t="s">
        <v>8221</v>
      </c>
      <c r="M760">
        <v>81</v>
      </c>
      <c r="N760" s="21">
        <f t="shared" si="46"/>
        <v>1.0300025705192202</v>
      </c>
      <c r="O760" s="21">
        <f t="shared" si="47"/>
        <v>0.84849560054709905</v>
      </c>
    </row>
    <row r="761" spans="8:15">
      <c r="H761" t="s">
        <v>8219</v>
      </c>
      <c r="I761">
        <v>36</v>
      </c>
      <c r="J761" s="21">
        <f t="shared" si="44"/>
        <v>-0.18764872317017769</v>
      </c>
      <c r="K761" s="21">
        <f t="shared" si="45"/>
        <v>0.42557601452808019</v>
      </c>
      <c r="L761" t="s">
        <v>8221</v>
      </c>
      <c r="M761">
        <v>86</v>
      </c>
      <c r="N761" s="21">
        <f t="shared" si="46"/>
        <v>1.1113739861838836</v>
      </c>
      <c r="O761" s="21">
        <f t="shared" si="47"/>
        <v>0.86679629757009935</v>
      </c>
    </row>
    <row r="762" spans="8:15">
      <c r="H762" t="s">
        <v>8219</v>
      </c>
      <c r="I762">
        <v>101</v>
      </c>
      <c r="J762" s="21">
        <f t="shared" si="44"/>
        <v>-0.11069632191865843</v>
      </c>
      <c r="K762" s="21">
        <f t="shared" si="45"/>
        <v>0.45592858136966657</v>
      </c>
      <c r="L762" t="s">
        <v>8221</v>
      </c>
      <c r="M762">
        <v>140</v>
      </c>
      <c r="N762" s="21">
        <f t="shared" si="46"/>
        <v>1.9901852753622506</v>
      </c>
      <c r="O762" s="21">
        <f t="shared" si="47"/>
        <v>0.97671473513231255</v>
      </c>
    </row>
    <row r="763" spans="8:15">
      <c r="H763" t="s">
        <v>8219</v>
      </c>
      <c r="I763">
        <v>62</v>
      </c>
      <c r="J763" s="21">
        <f t="shared" si="44"/>
        <v>-0.15686776266957</v>
      </c>
      <c r="K763" s="21">
        <f t="shared" si="45"/>
        <v>0.43767453346415719</v>
      </c>
      <c r="L763" t="s">
        <v>8221</v>
      </c>
      <c r="M763">
        <v>37</v>
      </c>
      <c r="N763" s="21">
        <f t="shared" si="46"/>
        <v>0.31393411267018057</v>
      </c>
      <c r="O763" s="21">
        <f t="shared" si="47"/>
        <v>0.62321445950480325</v>
      </c>
    </row>
    <row r="764" spans="8:15">
      <c r="H764" t="s">
        <v>8219</v>
      </c>
      <c r="I764">
        <v>32</v>
      </c>
      <c r="J764" s="21">
        <f t="shared" si="44"/>
        <v>-0.19238425555488659</v>
      </c>
      <c r="K764" s="21">
        <f t="shared" si="45"/>
        <v>0.42372061214729434</v>
      </c>
      <c r="L764" t="s">
        <v>8221</v>
      </c>
      <c r="M764">
        <v>6</v>
      </c>
      <c r="N764" s="21">
        <f t="shared" si="46"/>
        <v>-0.19056866445073375</v>
      </c>
      <c r="O764" s="21">
        <f t="shared" si="47"/>
        <v>0.42443177118606484</v>
      </c>
    </row>
    <row r="765" spans="8:15">
      <c r="H765" t="s">
        <v>8219</v>
      </c>
      <c r="I765">
        <v>89</v>
      </c>
      <c r="J765" s="21">
        <f t="shared" si="44"/>
        <v>-0.12490291907278506</v>
      </c>
      <c r="K765" s="21">
        <f t="shared" si="45"/>
        <v>0.45030020369266877</v>
      </c>
      <c r="L765" t="s">
        <v>8221</v>
      </c>
      <c r="M765">
        <v>113</v>
      </c>
      <c r="N765" s="21">
        <f t="shared" si="46"/>
        <v>1.550779630773067</v>
      </c>
      <c r="O765" s="21">
        <f t="shared" si="47"/>
        <v>0.93952274818933923</v>
      </c>
    </row>
    <row r="766" spans="8:15">
      <c r="H766" t="s">
        <v>8219</v>
      </c>
      <c r="I766">
        <v>93</v>
      </c>
      <c r="J766" s="21">
        <f t="shared" si="44"/>
        <v>-0.12016738668807618</v>
      </c>
      <c r="K766" s="21">
        <f t="shared" si="45"/>
        <v>0.45217527609070635</v>
      </c>
      <c r="L766" t="s">
        <v>8221</v>
      </c>
      <c r="M766">
        <v>37</v>
      </c>
      <c r="N766" s="21">
        <f t="shared" si="46"/>
        <v>0.31393411267018057</v>
      </c>
      <c r="O766" s="21">
        <f t="shared" si="47"/>
        <v>0.62321445950480325</v>
      </c>
    </row>
    <row r="767" spans="8:15">
      <c r="H767" t="s">
        <v>8219</v>
      </c>
      <c r="I767">
        <v>98</v>
      </c>
      <c r="J767" s="21">
        <f t="shared" si="44"/>
        <v>-0.11424797120719009</v>
      </c>
      <c r="K767" s="21">
        <f t="shared" si="45"/>
        <v>0.45452061265204025</v>
      </c>
      <c r="L767" t="s">
        <v>8221</v>
      </c>
      <c r="M767">
        <v>18</v>
      </c>
      <c r="N767" s="21">
        <f t="shared" si="46"/>
        <v>4.72273314445889E-3</v>
      </c>
      <c r="O767" s="21">
        <f t="shared" si="47"/>
        <v>0.50188409092651587</v>
      </c>
    </row>
    <row r="768" spans="8:15">
      <c r="H768" t="s">
        <v>8219</v>
      </c>
      <c r="I768">
        <v>82</v>
      </c>
      <c r="J768" s="21">
        <f t="shared" si="44"/>
        <v>-0.13319010074602561</v>
      </c>
      <c r="K768" s="21">
        <f t="shared" si="45"/>
        <v>0.44702151977802468</v>
      </c>
      <c r="L768" t="s">
        <v>8221</v>
      </c>
      <c r="M768">
        <v>75</v>
      </c>
      <c r="N768" s="21">
        <f t="shared" si="46"/>
        <v>0.93235687172162385</v>
      </c>
      <c r="O768" s="21">
        <f t="shared" si="47"/>
        <v>0.82442393722983009</v>
      </c>
    </row>
    <row r="769" spans="8:15">
      <c r="H769" t="s">
        <v>8219</v>
      </c>
      <c r="I769">
        <v>116</v>
      </c>
      <c r="J769" s="21">
        <f t="shared" si="44"/>
        <v>-9.2938075476000137E-2</v>
      </c>
      <c r="K769" s="21">
        <f t="shared" si="45"/>
        <v>0.46297637839031891</v>
      </c>
      <c r="L769" t="s">
        <v>8221</v>
      </c>
      <c r="M769">
        <v>52</v>
      </c>
      <c r="N769" s="21">
        <f t="shared" si="46"/>
        <v>0.55804835966417132</v>
      </c>
      <c r="O769" s="21">
        <f t="shared" si="47"/>
        <v>0.71159431900124903</v>
      </c>
    </row>
    <row r="770" spans="8:15">
      <c r="H770" t="s">
        <v>8219</v>
      </c>
      <c r="I770">
        <v>52</v>
      </c>
      <c r="J770" s="21">
        <f t="shared" ref="J770:J833" si="48">STANDARDIZE(I770,$B$7,$B$12)</f>
        <v>-0.16870659363134219</v>
      </c>
      <c r="K770" s="21">
        <f t="shared" ref="K770:K833" si="49">_xlfn.NORM.S.DIST(J770,TRUE)</f>
        <v>0.43301371607940187</v>
      </c>
      <c r="L770" t="s">
        <v>8221</v>
      </c>
      <c r="M770">
        <v>122</v>
      </c>
      <c r="N770" s="21">
        <f t="shared" ref="N770:N833" si="50">STANDARDIZE(M770,$C$7,$C$12)</f>
        <v>1.6972481789694616</v>
      </c>
      <c r="O770" s="21">
        <f t="shared" ref="O770:O833" si="51">_xlfn.NORM.S.DIST(N770,TRUE)</f>
        <v>0.95517512503496926</v>
      </c>
    </row>
    <row r="771" spans="8:15">
      <c r="H771" t="s">
        <v>8219</v>
      </c>
      <c r="I771">
        <v>23</v>
      </c>
      <c r="J771" s="21">
        <f t="shared" si="48"/>
        <v>-0.20303920342048157</v>
      </c>
      <c r="K771" s="21">
        <f t="shared" si="49"/>
        <v>0.41955219522003828</v>
      </c>
      <c r="L771" t="s">
        <v>8221</v>
      </c>
      <c r="M771">
        <v>8</v>
      </c>
      <c r="N771" s="21">
        <f t="shared" si="50"/>
        <v>-0.15802009818486831</v>
      </c>
      <c r="O771" s="21">
        <f t="shared" si="51"/>
        <v>0.43722048081346943</v>
      </c>
    </row>
    <row r="772" spans="8:15">
      <c r="H772" t="s">
        <v>8219</v>
      </c>
      <c r="I772">
        <v>77</v>
      </c>
      <c r="J772" s="21">
        <f t="shared" si="48"/>
        <v>-0.1391095162269117</v>
      </c>
      <c r="K772" s="21">
        <f t="shared" si="49"/>
        <v>0.44468180424150505</v>
      </c>
      <c r="L772" t="s">
        <v>8221</v>
      </c>
      <c r="M772">
        <v>8</v>
      </c>
      <c r="N772" s="21">
        <f t="shared" si="50"/>
        <v>-0.15802009818486831</v>
      </c>
      <c r="O772" s="21">
        <f t="shared" si="51"/>
        <v>0.43722048081346943</v>
      </c>
    </row>
    <row r="773" spans="8:15">
      <c r="H773" t="s">
        <v>8219</v>
      </c>
      <c r="I773">
        <v>49</v>
      </c>
      <c r="J773" s="21">
        <f t="shared" si="48"/>
        <v>-0.17225824291987385</v>
      </c>
      <c r="K773" s="21">
        <f t="shared" si="49"/>
        <v>0.43161725545103624</v>
      </c>
      <c r="L773" t="s">
        <v>8221</v>
      </c>
      <c r="M773">
        <v>96</v>
      </c>
      <c r="N773" s="21">
        <f t="shared" si="50"/>
        <v>1.2741168175132109</v>
      </c>
      <c r="O773" s="21">
        <f t="shared" si="51"/>
        <v>0.89868899043114825</v>
      </c>
    </row>
    <row r="774" spans="8:15">
      <c r="H774" t="s">
        <v>8219</v>
      </c>
      <c r="I774">
        <v>59</v>
      </c>
      <c r="J774" s="21">
        <f t="shared" si="48"/>
        <v>-0.16041941195810167</v>
      </c>
      <c r="K774" s="21">
        <f t="shared" si="49"/>
        <v>0.43627534955524322</v>
      </c>
      <c r="L774" t="s">
        <v>8221</v>
      </c>
      <c r="M774">
        <v>9</v>
      </c>
      <c r="N774" s="21">
        <f t="shared" si="50"/>
        <v>-0.14174581505193559</v>
      </c>
      <c r="O774" s="21">
        <f t="shared" si="51"/>
        <v>0.4436403925467165</v>
      </c>
    </row>
    <row r="775" spans="8:15">
      <c r="H775" t="s">
        <v>8219</v>
      </c>
      <c r="I775">
        <v>113</v>
      </c>
      <c r="J775" s="21">
        <f t="shared" si="48"/>
        <v>-9.6489724764531784E-2</v>
      </c>
      <c r="K775" s="21">
        <f t="shared" si="49"/>
        <v>0.46156581714939748</v>
      </c>
      <c r="L775" t="s">
        <v>8221</v>
      </c>
      <c r="M775">
        <v>2</v>
      </c>
      <c r="N775" s="21">
        <f t="shared" si="50"/>
        <v>-0.25566579698246461</v>
      </c>
      <c r="O775" s="21">
        <f t="shared" si="51"/>
        <v>0.39910445381051241</v>
      </c>
    </row>
    <row r="776" spans="8:15">
      <c r="H776" t="s">
        <v>8219</v>
      </c>
      <c r="I776">
        <v>34</v>
      </c>
      <c r="J776" s="21">
        <f t="shared" si="48"/>
        <v>-0.19001648936253215</v>
      </c>
      <c r="K776" s="21">
        <f t="shared" si="49"/>
        <v>0.42464810464462421</v>
      </c>
      <c r="L776" t="s">
        <v>8221</v>
      </c>
      <c r="M776">
        <v>26</v>
      </c>
      <c r="N776" s="21">
        <f t="shared" si="50"/>
        <v>0.13491699820792064</v>
      </c>
      <c r="O776" s="21">
        <f t="shared" si="51"/>
        <v>0.55366125009725131</v>
      </c>
    </row>
    <row r="777" spans="8:15">
      <c r="H777" t="s">
        <v>8219</v>
      </c>
      <c r="I777">
        <v>42</v>
      </c>
      <c r="J777" s="21">
        <f t="shared" si="48"/>
        <v>-0.1805454245931144</v>
      </c>
      <c r="K777" s="21">
        <f t="shared" si="49"/>
        <v>0.42836219829451022</v>
      </c>
      <c r="L777" t="s">
        <v>8221</v>
      </c>
      <c r="M777">
        <v>23</v>
      </c>
      <c r="N777" s="21">
        <f t="shared" si="50"/>
        <v>8.6094148809122487E-2</v>
      </c>
      <c r="O777" s="21">
        <f t="shared" si="51"/>
        <v>0.53430421253526594</v>
      </c>
    </row>
    <row r="778" spans="8:15">
      <c r="H778" t="s">
        <v>8219</v>
      </c>
      <c r="I778">
        <v>42</v>
      </c>
      <c r="J778" s="21">
        <f t="shared" si="48"/>
        <v>-0.1805454245931144</v>
      </c>
      <c r="K778" s="21">
        <f t="shared" si="49"/>
        <v>0.42836219829451022</v>
      </c>
      <c r="L778" t="s">
        <v>8221</v>
      </c>
      <c r="M778">
        <v>0</v>
      </c>
      <c r="N778" s="21">
        <f t="shared" si="50"/>
        <v>-0.28821436324833005</v>
      </c>
      <c r="O778" s="21">
        <f t="shared" si="51"/>
        <v>0.386591327392803</v>
      </c>
    </row>
    <row r="779" spans="8:15">
      <c r="H779" t="s">
        <v>8219</v>
      </c>
      <c r="I779">
        <v>49</v>
      </c>
      <c r="J779" s="21">
        <f t="shared" si="48"/>
        <v>-0.17225824291987385</v>
      </c>
      <c r="K779" s="21">
        <f t="shared" si="49"/>
        <v>0.43161725545103624</v>
      </c>
      <c r="L779" t="s">
        <v>8221</v>
      </c>
      <c r="M779">
        <v>140</v>
      </c>
      <c r="N779" s="21">
        <f t="shared" si="50"/>
        <v>1.9901852753622506</v>
      </c>
      <c r="O779" s="21">
        <f t="shared" si="51"/>
        <v>0.97671473513231255</v>
      </c>
    </row>
    <row r="780" spans="8:15">
      <c r="H780" t="s">
        <v>8219</v>
      </c>
      <c r="I780">
        <v>56</v>
      </c>
      <c r="J780" s="21">
        <f t="shared" si="48"/>
        <v>-0.1639710612466333</v>
      </c>
      <c r="K780" s="21">
        <f t="shared" si="49"/>
        <v>0.43487696260834974</v>
      </c>
      <c r="L780" t="s">
        <v>8221</v>
      </c>
      <c r="M780">
        <v>0</v>
      </c>
      <c r="N780" s="21">
        <f t="shared" si="50"/>
        <v>-0.28821436324833005</v>
      </c>
      <c r="O780" s="21">
        <f t="shared" si="51"/>
        <v>0.386591327392803</v>
      </c>
    </row>
    <row r="781" spans="8:15">
      <c r="H781" t="s">
        <v>8219</v>
      </c>
      <c r="I781">
        <v>52</v>
      </c>
      <c r="J781" s="21">
        <f t="shared" si="48"/>
        <v>-0.16870659363134219</v>
      </c>
      <c r="K781" s="21">
        <f t="shared" si="49"/>
        <v>0.43301371607940187</v>
      </c>
      <c r="L781" t="s">
        <v>8221</v>
      </c>
      <c r="M781">
        <v>6</v>
      </c>
      <c r="N781" s="21">
        <f t="shared" si="50"/>
        <v>-0.19056866445073375</v>
      </c>
      <c r="O781" s="21">
        <f t="shared" si="51"/>
        <v>0.42443177118606484</v>
      </c>
    </row>
    <row r="782" spans="8:15">
      <c r="H782" t="s">
        <v>8219</v>
      </c>
      <c r="I782">
        <v>34</v>
      </c>
      <c r="J782" s="21">
        <f t="shared" si="48"/>
        <v>-0.19001648936253215</v>
      </c>
      <c r="K782" s="21">
        <f t="shared" si="49"/>
        <v>0.42464810464462421</v>
      </c>
      <c r="L782" t="s">
        <v>8221</v>
      </c>
      <c r="M782">
        <v>100</v>
      </c>
      <c r="N782" s="21">
        <f t="shared" si="50"/>
        <v>1.3392139500449418</v>
      </c>
      <c r="O782" s="21">
        <f t="shared" si="51"/>
        <v>0.90974948383734733</v>
      </c>
    </row>
    <row r="783" spans="8:15">
      <c r="H783" t="s">
        <v>8219</v>
      </c>
      <c r="I783">
        <v>67</v>
      </c>
      <c r="J783" s="21">
        <f t="shared" si="48"/>
        <v>-0.15094834718868388</v>
      </c>
      <c r="K783" s="21">
        <f t="shared" si="49"/>
        <v>0.44000823092859576</v>
      </c>
      <c r="L783" t="s">
        <v>8221</v>
      </c>
      <c r="M783">
        <v>0</v>
      </c>
      <c r="N783" s="21">
        <f t="shared" si="50"/>
        <v>-0.28821436324833005</v>
      </c>
      <c r="O783" s="21">
        <f t="shared" si="51"/>
        <v>0.386591327392803</v>
      </c>
    </row>
    <row r="784" spans="8:15">
      <c r="H784" t="s">
        <v>8219</v>
      </c>
      <c r="I784">
        <v>70</v>
      </c>
      <c r="J784" s="21">
        <f t="shared" si="48"/>
        <v>-0.14739669790015222</v>
      </c>
      <c r="K784" s="21">
        <f t="shared" si="49"/>
        <v>0.44140945587541125</v>
      </c>
      <c r="L784" t="s">
        <v>8221</v>
      </c>
      <c r="M784">
        <v>4</v>
      </c>
      <c r="N784" s="21">
        <f t="shared" si="50"/>
        <v>-0.22311723071659917</v>
      </c>
      <c r="O784" s="21">
        <f t="shared" si="51"/>
        <v>0.4117221340907683</v>
      </c>
    </row>
    <row r="785" spans="8:15">
      <c r="H785" t="s">
        <v>8219</v>
      </c>
      <c r="I785">
        <v>89</v>
      </c>
      <c r="J785" s="21">
        <f t="shared" si="48"/>
        <v>-0.12490291907278506</v>
      </c>
      <c r="K785" s="21">
        <f t="shared" si="49"/>
        <v>0.45030020369266877</v>
      </c>
      <c r="L785" t="s">
        <v>8221</v>
      </c>
      <c r="M785">
        <v>8</v>
      </c>
      <c r="N785" s="21">
        <f t="shared" si="50"/>
        <v>-0.15802009818486831</v>
      </c>
      <c r="O785" s="21">
        <f t="shared" si="51"/>
        <v>0.43722048081346943</v>
      </c>
    </row>
    <row r="786" spans="8:15">
      <c r="H786" t="s">
        <v>8219</v>
      </c>
      <c r="I786">
        <v>107</v>
      </c>
      <c r="J786" s="21">
        <f t="shared" si="48"/>
        <v>-0.10359302334159511</v>
      </c>
      <c r="K786" s="21">
        <f t="shared" si="49"/>
        <v>0.45874616222088654</v>
      </c>
      <c r="L786" t="s">
        <v>8221</v>
      </c>
      <c r="M786">
        <v>0</v>
      </c>
      <c r="N786" s="21">
        <f t="shared" si="50"/>
        <v>-0.28821436324833005</v>
      </c>
      <c r="O786" s="21">
        <f t="shared" si="51"/>
        <v>0.386591327392803</v>
      </c>
    </row>
    <row r="787" spans="8:15">
      <c r="H787" t="s">
        <v>8219</v>
      </c>
      <c r="I787">
        <v>159</v>
      </c>
      <c r="J787" s="21">
        <f t="shared" si="48"/>
        <v>-4.2031102340379684E-2</v>
      </c>
      <c r="K787" s="21">
        <f t="shared" si="49"/>
        <v>0.48323695196780292</v>
      </c>
      <c r="L787" t="s">
        <v>8221</v>
      </c>
      <c r="M787">
        <v>16</v>
      </c>
      <c r="N787" s="21">
        <f t="shared" si="50"/>
        <v>-2.7825833121406549E-2</v>
      </c>
      <c r="O787" s="21">
        <f t="shared" si="51"/>
        <v>0.48890053104285686</v>
      </c>
    </row>
    <row r="788" spans="8:15">
      <c r="H788" t="s">
        <v>8219</v>
      </c>
      <c r="I788">
        <v>181</v>
      </c>
      <c r="J788" s="21">
        <f t="shared" si="48"/>
        <v>-1.5985674224480852E-2</v>
      </c>
      <c r="K788" s="21">
        <f t="shared" si="49"/>
        <v>0.49362291027443161</v>
      </c>
      <c r="L788" t="s">
        <v>8221</v>
      </c>
      <c r="M788">
        <v>2</v>
      </c>
      <c r="N788" s="21">
        <f t="shared" si="50"/>
        <v>-0.25566579698246461</v>
      </c>
      <c r="O788" s="21">
        <f t="shared" si="51"/>
        <v>0.39910445381051241</v>
      </c>
    </row>
    <row r="789" spans="8:15">
      <c r="H789" t="s">
        <v>8219</v>
      </c>
      <c r="I789">
        <v>131</v>
      </c>
      <c r="J789" s="21">
        <f t="shared" si="48"/>
        <v>-7.5179829033341833E-2</v>
      </c>
      <c r="K789" s="21">
        <f t="shared" si="49"/>
        <v>0.47003581651450416</v>
      </c>
      <c r="L789" t="s">
        <v>8221</v>
      </c>
      <c r="M789">
        <v>48</v>
      </c>
      <c r="N789" s="21">
        <f t="shared" si="50"/>
        <v>0.49295122713244049</v>
      </c>
      <c r="O789" s="21">
        <f t="shared" si="51"/>
        <v>0.6889764751043973</v>
      </c>
    </row>
    <row r="790" spans="8:15">
      <c r="H790" t="s">
        <v>8219</v>
      </c>
      <c r="I790">
        <v>125</v>
      </c>
      <c r="J790" s="21">
        <f t="shared" si="48"/>
        <v>-8.2283127610405155E-2</v>
      </c>
      <c r="K790" s="21">
        <f t="shared" si="49"/>
        <v>0.46721078556787027</v>
      </c>
      <c r="L790" t="s">
        <v>8221</v>
      </c>
      <c r="M790">
        <v>2</v>
      </c>
      <c r="N790" s="21">
        <f t="shared" si="50"/>
        <v>-0.25566579698246461</v>
      </c>
      <c r="O790" s="21">
        <f t="shared" si="51"/>
        <v>0.39910445381051241</v>
      </c>
    </row>
    <row r="791" spans="8:15">
      <c r="H791" t="s">
        <v>8219</v>
      </c>
      <c r="I791">
        <v>61</v>
      </c>
      <c r="J791" s="21">
        <f t="shared" si="48"/>
        <v>-0.15805164576574721</v>
      </c>
      <c r="K791" s="21">
        <f t="shared" si="49"/>
        <v>0.43720805133796614</v>
      </c>
      <c r="L791" t="s">
        <v>8221</v>
      </c>
      <c r="M791">
        <v>2</v>
      </c>
      <c r="N791" s="21">
        <f t="shared" si="50"/>
        <v>-0.25566579698246461</v>
      </c>
      <c r="O791" s="21">
        <f t="shared" si="51"/>
        <v>0.39910445381051241</v>
      </c>
    </row>
    <row r="792" spans="8:15">
      <c r="H792" t="s">
        <v>8219</v>
      </c>
      <c r="I792">
        <v>90</v>
      </c>
      <c r="J792" s="21">
        <f t="shared" si="48"/>
        <v>-0.12371903597660784</v>
      </c>
      <c r="K792" s="21">
        <f t="shared" si="49"/>
        <v>0.45076886946430572</v>
      </c>
      <c r="L792" t="s">
        <v>8221</v>
      </c>
      <c r="M792">
        <v>1</v>
      </c>
      <c r="N792" s="21">
        <f t="shared" si="50"/>
        <v>-0.27194008011539733</v>
      </c>
      <c r="O792" s="21">
        <f t="shared" si="51"/>
        <v>0.39283404631333929</v>
      </c>
    </row>
    <row r="793" spans="8:15">
      <c r="H793" t="s">
        <v>8219</v>
      </c>
      <c r="I793">
        <v>35</v>
      </c>
      <c r="J793" s="21">
        <f t="shared" si="48"/>
        <v>-0.18883260626635492</v>
      </c>
      <c r="K793" s="21">
        <f t="shared" si="49"/>
        <v>0.42511200772646551</v>
      </c>
      <c r="L793" t="s">
        <v>8221</v>
      </c>
      <c r="M793">
        <v>17</v>
      </c>
      <c r="N793" s="21">
        <f t="shared" si="50"/>
        <v>-1.155154998847383E-2</v>
      </c>
      <c r="O793" s="21">
        <f t="shared" si="51"/>
        <v>0.49539170079292921</v>
      </c>
    </row>
    <row r="794" spans="8:15">
      <c r="H794" t="s">
        <v>8219</v>
      </c>
      <c r="I794">
        <v>90</v>
      </c>
      <c r="J794" s="21">
        <f t="shared" si="48"/>
        <v>-0.12371903597660784</v>
      </c>
      <c r="K794" s="21">
        <f t="shared" si="49"/>
        <v>0.45076886946430572</v>
      </c>
      <c r="L794" t="s">
        <v>8221</v>
      </c>
      <c r="M794">
        <v>0</v>
      </c>
      <c r="N794" s="21">
        <f t="shared" si="50"/>
        <v>-0.28821436324833005</v>
      </c>
      <c r="O794" s="21">
        <f t="shared" si="51"/>
        <v>0.386591327392803</v>
      </c>
    </row>
    <row r="795" spans="8:15">
      <c r="H795" t="s">
        <v>8219</v>
      </c>
      <c r="I795">
        <v>4</v>
      </c>
      <c r="J795" s="21">
        <f t="shared" si="48"/>
        <v>-0.22553298224784873</v>
      </c>
      <c r="K795" s="21">
        <f t="shared" si="49"/>
        <v>0.41078233504631573</v>
      </c>
      <c r="L795" t="s">
        <v>8221</v>
      </c>
      <c r="M795">
        <v>11</v>
      </c>
      <c r="N795" s="21">
        <f t="shared" si="50"/>
        <v>-0.10919724878607015</v>
      </c>
      <c r="O795" s="21">
        <f t="shared" si="51"/>
        <v>0.45652302120625177</v>
      </c>
    </row>
    <row r="796" spans="8:15">
      <c r="H796" t="s">
        <v>8219</v>
      </c>
      <c r="I796">
        <v>120</v>
      </c>
      <c r="J796" s="21">
        <f t="shared" si="48"/>
        <v>-8.8202543091291247E-2</v>
      </c>
      <c r="K796" s="21">
        <f t="shared" si="49"/>
        <v>0.46485784805124658</v>
      </c>
      <c r="L796" t="s">
        <v>8221</v>
      </c>
      <c r="M796">
        <v>95</v>
      </c>
      <c r="N796" s="21">
        <f t="shared" si="50"/>
        <v>1.2578425343802782</v>
      </c>
      <c r="O796" s="21">
        <f t="shared" si="51"/>
        <v>0.89577564519153019</v>
      </c>
    </row>
    <row r="797" spans="8:15">
      <c r="H797" t="s">
        <v>8219</v>
      </c>
      <c r="I797">
        <v>14</v>
      </c>
      <c r="J797" s="21">
        <f t="shared" si="48"/>
        <v>-0.21369415128607655</v>
      </c>
      <c r="K797" s="21">
        <f t="shared" si="49"/>
        <v>0.41539278629720855</v>
      </c>
      <c r="L797" t="s">
        <v>8221</v>
      </c>
      <c r="M797">
        <v>13</v>
      </c>
      <c r="N797" s="21">
        <f t="shared" si="50"/>
        <v>-7.6648682520204708E-2</v>
      </c>
      <c r="O797" s="21">
        <f t="shared" si="51"/>
        <v>0.46945151489289888</v>
      </c>
    </row>
    <row r="798" spans="8:15">
      <c r="H798" t="s">
        <v>8219</v>
      </c>
      <c r="I798">
        <v>27</v>
      </c>
      <c r="J798" s="21">
        <f t="shared" si="48"/>
        <v>-0.19830367103577268</v>
      </c>
      <c r="K798" s="21">
        <f t="shared" si="49"/>
        <v>0.42140373982723822</v>
      </c>
      <c r="L798" t="s">
        <v>8221</v>
      </c>
      <c r="M798">
        <v>2</v>
      </c>
      <c r="N798" s="21">
        <f t="shared" si="50"/>
        <v>-0.25566579698246461</v>
      </c>
      <c r="O798" s="21">
        <f t="shared" si="51"/>
        <v>0.39910445381051241</v>
      </c>
    </row>
    <row r="799" spans="8:15">
      <c r="H799" t="s">
        <v>8219</v>
      </c>
      <c r="I799">
        <v>49</v>
      </c>
      <c r="J799" s="21">
        <f t="shared" si="48"/>
        <v>-0.17225824291987385</v>
      </c>
      <c r="K799" s="21">
        <f t="shared" si="49"/>
        <v>0.43161725545103624</v>
      </c>
      <c r="L799" t="s">
        <v>8221</v>
      </c>
      <c r="M799">
        <v>2</v>
      </c>
      <c r="N799" s="21">
        <f t="shared" si="50"/>
        <v>-0.25566579698246461</v>
      </c>
      <c r="O799" s="21">
        <f t="shared" si="51"/>
        <v>0.39910445381051241</v>
      </c>
    </row>
    <row r="800" spans="8:15">
      <c r="H800" t="s">
        <v>8219</v>
      </c>
      <c r="I800">
        <v>102</v>
      </c>
      <c r="J800" s="21">
        <f t="shared" si="48"/>
        <v>-0.10951243882248121</v>
      </c>
      <c r="K800" s="21">
        <f t="shared" si="49"/>
        <v>0.45639802817710934</v>
      </c>
      <c r="L800" t="s">
        <v>8221</v>
      </c>
      <c r="M800">
        <v>3</v>
      </c>
      <c r="N800" s="21">
        <f t="shared" si="50"/>
        <v>-0.23939151384953189</v>
      </c>
      <c r="O800" s="21">
        <f t="shared" si="51"/>
        <v>0.40540100485253827</v>
      </c>
    </row>
    <row r="801" spans="8:15">
      <c r="H801" t="s">
        <v>8219</v>
      </c>
      <c r="I801">
        <v>2</v>
      </c>
      <c r="J801" s="21">
        <f t="shared" si="48"/>
        <v>-0.22790074844020317</v>
      </c>
      <c r="K801" s="21">
        <f t="shared" si="49"/>
        <v>0.40986170043101355</v>
      </c>
      <c r="L801" t="s">
        <v>8221</v>
      </c>
      <c r="M801">
        <v>48</v>
      </c>
      <c r="N801" s="21">
        <f t="shared" si="50"/>
        <v>0.49295122713244049</v>
      </c>
      <c r="O801" s="21">
        <f t="shared" si="51"/>
        <v>0.6889764751043973</v>
      </c>
    </row>
    <row r="802" spans="8:15">
      <c r="H802" t="s">
        <v>8219</v>
      </c>
      <c r="I802">
        <v>25</v>
      </c>
      <c r="J802" s="21">
        <f t="shared" si="48"/>
        <v>-0.20067143722812711</v>
      </c>
      <c r="K802" s="21">
        <f t="shared" si="49"/>
        <v>0.42047774758660955</v>
      </c>
      <c r="L802" t="s">
        <v>8221</v>
      </c>
      <c r="M802">
        <v>0</v>
      </c>
      <c r="N802" s="21">
        <f t="shared" si="50"/>
        <v>-0.28821436324833005</v>
      </c>
      <c r="O802" s="21">
        <f t="shared" si="51"/>
        <v>0.386591327392803</v>
      </c>
    </row>
    <row r="803" spans="8:15">
      <c r="H803" t="s">
        <v>8219</v>
      </c>
      <c r="I803">
        <v>118</v>
      </c>
      <c r="J803" s="21">
        <f t="shared" si="48"/>
        <v>-9.0570309283645692E-2</v>
      </c>
      <c r="K803" s="21">
        <f t="shared" si="49"/>
        <v>0.46391701235085964</v>
      </c>
      <c r="L803" t="s">
        <v>8221</v>
      </c>
      <c r="M803">
        <v>0</v>
      </c>
      <c r="N803" s="21">
        <f t="shared" si="50"/>
        <v>-0.28821436324833005</v>
      </c>
      <c r="O803" s="21">
        <f t="shared" si="51"/>
        <v>0.386591327392803</v>
      </c>
    </row>
    <row r="804" spans="8:15">
      <c r="H804" t="s">
        <v>8219</v>
      </c>
      <c r="I804">
        <v>57</v>
      </c>
      <c r="J804" s="21">
        <f t="shared" si="48"/>
        <v>-0.1627871781504561</v>
      </c>
      <c r="K804" s="21">
        <f t="shared" si="49"/>
        <v>0.43534300197847797</v>
      </c>
      <c r="L804" t="s">
        <v>8221</v>
      </c>
      <c r="M804">
        <v>2</v>
      </c>
      <c r="N804" s="21">
        <f t="shared" si="50"/>
        <v>-0.25566579698246461</v>
      </c>
      <c r="O804" s="21">
        <f t="shared" si="51"/>
        <v>0.39910445381051241</v>
      </c>
    </row>
    <row r="805" spans="8:15">
      <c r="H805" t="s">
        <v>8219</v>
      </c>
      <c r="I805">
        <v>11</v>
      </c>
      <c r="J805" s="21">
        <f t="shared" si="48"/>
        <v>-0.21724580057460821</v>
      </c>
      <c r="K805" s="21">
        <f t="shared" si="49"/>
        <v>0.41400839659505645</v>
      </c>
      <c r="L805" t="s">
        <v>8221</v>
      </c>
      <c r="M805">
        <v>24</v>
      </c>
      <c r="N805" s="21">
        <f t="shared" si="50"/>
        <v>0.10236843194205521</v>
      </c>
      <c r="O805" s="21">
        <f t="shared" si="51"/>
        <v>0.54076788016527011</v>
      </c>
    </row>
    <row r="806" spans="8:15">
      <c r="H806" t="s">
        <v>8219</v>
      </c>
      <c r="I806">
        <v>33</v>
      </c>
      <c r="J806" s="21">
        <f t="shared" si="48"/>
        <v>-0.19120037245870936</v>
      </c>
      <c r="K806" s="21">
        <f t="shared" si="49"/>
        <v>0.42418430590942285</v>
      </c>
      <c r="L806" t="s">
        <v>8221</v>
      </c>
      <c r="M806">
        <v>25</v>
      </c>
      <c r="N806" s="21">
        <f t="shared" si="50"/>
        <v>0.11864271507498793</v>
      </c>
      <c r="O806" s="21">
        <f t="shared" si="51"/>
        <v>0.54722078870265556</v>
      </c>
    </row>
    <row r="807" spans="8:15">
      <c r="H807" t="s">
        <v>8219</v>
      </c>
      <c r="I807">
        <v>40</v>
      </c>
      <c r="J807" s="21">
        <f t="shared" si="48"/>
        <v>-0.18291319078546883</v>
      </c>
      <c r="K807" s="21">
        <f t="shared" si="49"/>
        <v>0.42743306637991424</v>
      </c>
      <c r="L807" t="s">
        <v>8221</v>
      </c>
      <c r="M807">
        <v>3</v>
      </c>
      <c r="N807" s="21">
        <f t="shared" si="50"/>
        <v>-0.23939151384953189</v>
      </c>
      <c r="O807" s="21">
        <f t="shared" si="51"/>
        <v>0.40540100485253827</v>
      </c>
    </row>
    <row r="808" spans="8:15">
      <c r="H808" t="s">
        <v>8219</v>
      </c>
      <c r="I808">
        <v>50</v>
      </c>
      <c r="J808" s="21">
        <f t="shared" si="48"/>
        <v>-0.17107435982369662</v>
      </c>
      <c r="K808" s="21">
        <f t="shared" si="49"/>
        <v>0.43208264827181631</v>
      </c>
      <c r="L808" t="s">
        <v>8221</v>
      </c>
      <c r="M808">
        <v>41</v>
      </c>
      <c r="N808" s="21">
        <f t="shared" si="50"/>
        <v>0.37903124520191145</v>
      </c>
      <c r="O808" s="21">
        <f t="shared" si="51"/>
        <v>0.647667669189531</v>
      </c>
    </row>
    <row r="809" spans="8:15">
      <c r="H809" t="s">
        <v>8219</v>
      </c>
      <c r="I809">
        <v>38</v>
      </c>
      <c r="J809" s="21">
        <f t="shared" si="48"/>
        <v>-0.18528095697782326</v>
      </c>
      <c r="K809" s="21">
        <f t="shared" si="49"/>
        <v>0.42650433678101174</v>
      </c>
      <c r="L809" t="s">
        <v>8221</v>
      </c>
      <c r="M809">
        <v>2</v>
      </c>
      <c r="N809" s="21">
        <f t="shared" si="50"/>
        <v>-0.25566579698246461</v>
      </c>
      <c r="O809" s="21">
        <f t="shared" si="51"/>
        <v>0.39910445381051241</v>
      </c>
    </row>
    <row r="810" spans="8:15">
      <c r="H810" t="s">
        <v>8219</v>
      </c>
      <c r="I810">
        <v>96</v>
      </c>
      <c r="J810" s="21">
        <f t="shared" si="48"/>
        <v>-0.11661573739954452</v>
      </c>
      <c r="K810" s="21">
        <f t="shared" si="49"/>
        <v>0.45358228308826204</v>
      </c>
      <c r="L810" t="s">
        <v>8221</v>
      </c>
      <c r="M810">
        <v>4</v>
      </c>
      <c r="N810" s="21">
        <f t="shared" si="50"/>
        <v>-0.22311723071659917</v>
      </c>
      <c r="O810" s="21">
        <f t="shared" si="51"/>
        <v>0.4117221340907683</v>
      </c>
    </row>
    <row r="811" spans="8:15">
      <c r="H811" t="s">
        <v>8219</v>
      </c>
      <c r="I811">
        <v>48</v>
      </c>
      <c r="J811" s="21">
        <f t="shared" si="48"/>
        <v>-0.17344212601605108</v>
      </c>
      <c r="K811" s="21">
        <f t="shared" si="49"/>
        <v>0.43115195752981167</v>
      </c>
      <c r="L811" t="s">
        <v>8221</v>
      </c>
      <c r="M811">
        <v>99</v>
      </c>
      <c r="N811" s="21">
        <f t="shared" si="50"/>
        <v>1.322939666912009</v>
      </c>
      <c r="O811" s="21">
        <f t="shared" si="51"/>
        <v>0.90707227870746276</v>
      </c>
    </row>
    <row r="812" spans="8:15">
      <c r="H812" t="s">
        <v>8219</v>
      </c>
      <c r="I812">
        <v>33</v>
      </c>
      <c r="J812" s="21">
        <f t="shared" si="48"/>
        <v>-0.19120037245870936</v>
      </c>
      <c r="K812" s="21">
        <f t="shared" si="49"/>
        <v>0.42418430590942285</v>
      </c>
      <c r="L812" t="s">
        <v>8221</v>
      </c>
      <c r="M812">
        <v>4</v>
      </c>
      <c r="N812" s="21">
        <f t="shared" si="50"/>
        <v>-0.22311723071659917</v>
      </c>
      <c r="O812" s="21">
        <f t="shared" si="51"/>
        <v>0.4117221340907683</v>
      </c>
    </row>
    <row r="813" spans="8:15">
      <c r="H813" t="s">
        <v>8219</v>
      </c>
      <c r="I813">
        <v>226</v>
      </c>
      <c r="J813" s="21">
        <f t="shared" si="48"/>
        <v>3.7289065103494036E-2</v>
      </c>
      <c r="K813" s="21">
        <f t="shared" si="49"/>
        <v>0.51487273789308796</v>
      </c>
      <c r="L813" t="s">
        <v>8221</v>
      </c>
      <c r="M813">
        <v>4</v>
      </c>
      <c r="N813" s="21">
        <f t="shared" si="50"/>
        <v>-0.22311723071659917</v>
      </c>
      <c r="O813" s="21">
        <f t="shared" si="51"/>
        <v>0.4117221340907683</v>
      </c>
    </row>
    <row r="814" spans="8:15">
      <c r="H814" t="s">
        <v>8219</v>
      </c>
      <c r="I814">
        <v>14</v>
      </c>
      <c r="J814" s="21">
        <f t="shared" si="48"/>
        <v>-0.21369415128607655</v>
      </c>
      <c r="K814" s="21">
        <f t="shared" si="49"/>
        <v>0.41539278629720855</v>
      </c>
      <c r="L814" t="s">
        <v>8221</v>
      </c>
      <c r="M814">
        <v>38</v>
      </c>
      <c r="N814" s="21">
        <f t="shared" si="50"/>
        <v>0.33020839580311329</v>
      </c>
      <c r="O814" s="21">
        <f t="shared" si="51"/>
        <v>0.62937874830832152</v>
      </c>
    </row>
    <row r="815" spans="8:15">
      <c r="H815" t="s">
        <v>8219</v>
      </c>
      <c r="I815">
        <v>20</v>
      </c>
      <c r="J815" s="21">
        <f t="shared" si="48"/>
        <v>-0.20659085270901323</v>
      </c>
      <c r="K815" s="21">
        <f t="shared" si="49"/>
        <v>0.41816470232031444</v>
      </c>
      <c r="L815" t="s">
        <v>8221</v>
      </c>
      <c r="M815">
        <v>285</v>
      </c>
      <c r="N815" s="21">
        <f t="shared" si="50"/>
        <v>4.3499563296374957</v>
      </c>
      <c r="O815" s="21">
        <f t="shared" si="51"/>
        <v>0.99999319176768242</v>
      </c>
    </row>
    <row r="816" spans="8:15">
      <c r="H816" t="s">
        <v>8219</v>
      </c>
      <c r="I816">
        <v>25</v>
      </c>
      <c r="J816" s="21">
        <f t="shared" si="48"/>
        <v>-0.20067143722812711</v>
      </c>
      <c r="K816" s="21">
        <f t="shared" si="49"/>
        <v>0.42047774758660955</v>
      </c>
      <c r="L816" t="s">
        <v>8221</v>
      </c>
      <c r="M816">
        <v>1</v>
      </c>
      <c r="N816" s="21">
        <f t="shared" si="50"/>
        <v>-0.27194008011539733</v>
      </c>
      <c r="O816" s="21">
        <f t="shared" si="51"/>
        <v>0.39283404631333929</v>
      </c>
    </row>
    <row r="817" spans="8:15">
      <c r="H817" t="s">
        <v>8219</v>
      </c>
      <c r="I817">
        <v>90</v>
      </c>
      <c r="J817" s="21">
        <f t="shared" si="48"/>
        <v>-0.12371903597660784</v>
      </c>
      <c r="K817" s="21">
        <f t="shared" si="49"/>
        <v>0.45076886946430572</v>
      </c>
      <c r="L817" t="s">
        <v>8221</v>
      </c>
      <c r="M817">
        <v>42</v>
      </c>
      <c r="N817" s="21">
        <f t="shared" si="50"/>
        <v>0.39530552833484417</v>
      </c>
      <c r="O817" s="21">
        <f t="shared" si="51"/>
        <v>0.65369129002181958</v>
      </c>
    </row>
    <row r="818" spans="8:15">
      <c r="H818" t="s">
        <v>8219</v>
      </c>
      <c r="I818">
        <v>11</v>
      </c>
      <c r="J818" s="21">
        <f t="shared" si="48"/>
        <v>-0.21724580057460821</v>
      </c>
      <c r="K818" s="21">
        <f t="shared" si="49"/>
        <v>0.41400839659505645</v>
      </c>
      <c r="L818" t="s">
        <v>8221</v>
      </c>
      <c r="M818">
        <v>26</v>
      </c>
      <c r="N818" s="21">
        <f t="shared" si="50"/>
        <v>0.13491699820792064</v>
      </c>
      <c r="O818" s="21">
        <f t="shared" si="51"/>
        <v>0.55366125009725131</v>
      </c>
    </row>
    <row r="819" spans="8:15">
      <c r="H819" t="s">
        <v>8219</v>
      </c>
      <c r="I819">
        <v>55</v>
      </c>
      <c r="J819" s="21">
        <f t="shared" si="48"/>
        <v>-0.16515494434281053</v>
      </c>
      <c r="K819" s="21">
        <f t="shared" si="49"/>
        <v>0.43441101369818969</v>
      </c>
      <c r="L819" t="s">
        <v>8221</v>
      </c>
      <c r="M819">
        <v>2</v>
      </c>
      <c r="N819" s="21">
        <f t="shared" si="50"/>
        <v>-0.25566579698246461</v>
      </c>
      <c r="O819" s="21">
        <f t="shared" si="51"/>
        <v>0.39910445381051241</v>
      </c>
    </row>
    <row r="820" spans="8:15">
      <c r="H820" t="s">
        <v>8219</v>
      </c>
      <c r="I820">
        <v>30</v>
      </c>
      <c r="J820" s="21">
        <f t="shared" si="48"/>
        <v>-0.19475202174724102</v>
      </c>
      <c r="K820" s="21">
        <f t="shared" si="49"/>
        <v>0.42279354204580544</v>
      </c>
      <c r="L820" t="s">
        <v>8221</v>
      </c>
      <c r="M820">
        <v>4</v>
      </c>
      <c r="N820" s="21">
        <f t="shared" si="50"/>
        <v>-0.22311723071659917</v>
      </c>
      <c r="O820" s="21">
        <f t="shared" si="51"/>
        <v>0.4117221340907683</v>
      </c>
    </row>
    <row r="821" spans="8:15">
      <c r="H821" t="s">
        <v>8219</v>
      </c>
      <c r="I821">
        <v>28</v>
      </c>
      <c r="J821" s="21">
        <f t="shared" si="48"/>
        <v>-0.19711978793959548</v>
      </c>
      <c r="K821" s="21">
        <f t="shared" si="49"/>
        <v>0.42186689934285598</v>
      </c>
      <c r="L821" t="s">
        <v>8221</v>
      </c>
      <c r="M821">
        <v>6</v>
      </c>
      <c r="N821" s="21">
        <f t="shared" si="50"/>
        <v>-0.19056866445073375</v>
      </c>
      <c r="O821" s="21">
        <f t="shared" si="51"/>
        <v>0.42443177118606484</v>
      </c>
    </row>
    <row r="822" spans="8:15">
      <c r="H822" t="s">
        <v>8219</v>
      </c>
      <c r="I822">
        <v>45</v>
      </c>
      <c r="J822" s="21">
        <f t="shared" si="48"/>
        <v>-0.17699377530458274</v>
      </c>
      <c r="K822" s="21">
        <f t="shared" si="49"/>
        <v>0.4297566394881519</v>
      </c>
      <c r="L822" t="s">
        <v>8221</v>
      </c>
      <c r="M822">
        <v>70</v>
      </c>
      <c r="N822" s="21">
        <f t="shared" si="50"/>
        <v>0.8509854560569603</v>
      </c>
      <c r="O822" s="21">
        <f t="shared" si="51"/>
        <v>0.80261128402278592</v>
      </c>
    </row>
    <row r="823" spans="8:15">
      <c r="H823" t="s">
        <v>8219</v>
      </c>
      <c r="I823">
        <v>13</v>
      </c>
      <c r="J823" s="21">
        <f t="shared" si="48"/>
        <v>-0.21487803438225375</v>
      </c>
      <c r="K823" s="21">
        <f t="shared" si="49"/>
        <v>0.41493120545075307</v>
      </c>
      <c r="L823" t="s">
        <v>8221</v>
      </c>
      <c r="M823">
        <v>9</v>
      </c>
      <c r="N823" s="21">
        <f t="shared" si="50"/>
        <v>-0.14174581505193559</v>
      </c>
      <c r="O823" s="21">
        <f t="shared" si="51"/>
        <v>0.4436403925467165</v>
      </c>
    </row>
    <row r="824" spans="8:15">
      <c r="H824" t="s">
        <v>8219</v>
      </c>
      <c r="I824">
        <v>40</v>
      </c>
      <c r="J824" s="21">
        <f t="shared" si="48"/>
        <v>-0.18291319078546883</v>
      </c>
      <c r="K824" s="21">
        <f t="shared" si="49"/>
        <v>0.42743306637991424</v>
      </c>
      <c r="L824" t="s">
        <v>8221</v>
      </c>
      <c r="M824">
        <v>8</v>
      </c>
      <c r="N824" s="21">
        <f t="shared" si="50"/>
        <v>-0.15802009818486831</v>
      </c>
      <c r="O824" s="21">
        <f t="shared" si="51"/>
        <v>0.43722048081346943</v>
      </c>
    </row>
    <row r="825" spans="8:15">
      <c r="H825" t="s">
        <v>8219</v>
      </c>
      <c r="I825">
        <v>21</v>
      </c>
      <c r="J825" s="21">
        <f t="shared" si="48"/>
        <v>-0.205406969612836</v>
      </c>
      <c r="K825" s="21">
        <f t="shared" si="49"/>
        <v>0.41862708770502882</v>
      </c>
      <c r="L825" t="s">
        <v>8221</v>
      </c>
      <c r="M825">
        <v>105</v>
      </c>
      <c r="N825" s="21">
        <f t="shared" si="50"/>
        <v>1.4205853657096055</v>
      </c>
      <c r="O825" s="21">
        <f t="shared" si="51"/>
        <v>0.92228133231530163</v>
      </c>
    </row>
    <row r="826" spans="8:15">
      <c r="H826" t="s">
        <v>8219</v>
      </c>
      <c r="I826">
        <v>134</v>
      </c>
      <c r="J826" s="21">
        <f t="shared" si="48"/>
        <v>-7.1628179744810172E-2</v>
      </c>
      <c r="K826" s="21">
        <f t="shared" si="49"/>
        <v>0.47144890673788808</v>
      </c>
      <c r="L826" t="s">
        <v>8221</v>
      </c>
      <c r="M826">
        <v>12</v>
      </c>
      <c r="N826" s="21">
        <f t="shared" si="50"/>
        <v>-9.2922965653137429E-2</v>
      </c>
      <c r="O826" s="21">
        <f t="shared" si="51"/>
        <v>0.46298238036470224</v>
      </c>
    </row>
    <row r="827" spans="8:15">
      <c r="H827" t="s">
        <v>8219</v>
      </c>
      <c r="I827">
        <v>20</v>
      </c>
      <c r="J827" s="21">
        <f t="shared" si="48"/>
        <v>-0.20659085270901323</v>
      </c>
      <c r="K827" s="21">
        <f t="shared" si="49"/>
        <v>0.41816470232031444</v>
      </c>
      <c r="L827" t="s">
        <v>8221</v>
      </c>
      <c r="M827">
        <v>0</v>
      </c>
      <c r="N827" s="21">
        <f t="shared" si="50"/>
        <v>-0.28821436324833005</v>
      </c>
      <c r="O827" s="21">
        <f t="shared" si="51"/>
        <v>0.386591327392803</v>
      </c>
    </row>
    <row r="828" spans="8:15">
      <c r="H828" t="s">
        <v>8219</v>
      </c>
      <c r="I828">
        <v>19</v>
      </c>
      <c r="J828" s="21">
        <f t="shared" si="48"/>
        <v>-0.20777473580519043</v>
      </c>
      <c r="K828" s="21">
        <f t="shared" si="49"/>
        <v>0.4177024300117067</v>
      </c>
      <c r="L828" t="s">
        <v>8221</v>
      </c>
      <c r="M828">
        <v>16</v>
      </c>
      <c r="N828" s="21">
        <f t="shared" si="50"/>
        <v>-2.7825833121406549E-2</v>
      </c>
      <c r="O828" s="21">
        <f t="shared" si="51"/>
        <v>0.48890053104285686</v>
      </c>
    </row>
    <row r="829" spans="8:15">
      <c r="H829" t="s">
        <v>8219</v>
      </c>
      <c r="I829">
        <v>209</v>
      </c>
      <c r="J829" s="21">
        <f t="shared" si="48"/>
        <v>1.71630524684813E-2</v>
      </c>
      <c r="K829" s="21">
        <f t="shared" si="49"/>
        <v>0.50684673114808731</v>
      </c>
      <c r="L829" t="s">
        <v>8221</v>
      </c>
      <c r="M829">
        <v>7</v>
      </c>
      <c r="N829" s="21">
        <f t="shared" si="50"/>
        <v>-0.17429438131780103</v>
      </c>
      <c r="O829" s="21">
        <f t="shared" si="51"/>
        <v>0.43081705736078296</v>
      </c>
    </row>
    <row r="830" spans="8:15">
      <c r="H830" t="s">
        <v>8219</v>
      </c>
      <c r="I830">
        <v>38</v>
      </c>
      <c r="J830" s="21">
        <f t="shared" si="48"/>
        <v>-0.18528095697782326</v>
      </c>
      <c r="K830" s="21">
        <f t="shared" si="49"/>
        <v>0.42650433678101174</v>
      </c>
      <c r="L830" t="s">
        <v>8221</v>
      </c>
      <c r="M830">
        <v>4</v>
      </c>
      <c r="N830" s="21">
        <f t="shared" si="50"/>
        <v>-0.22311723071659917</v>
      </c>
      <c r="O830" s="21">
        <f t="shared" si="51"/>
        <v>0.4117221340907683</v>
      </c>
    </row>
    <row r="831" spans="8:15">
      <c r="H831" t="s">
        <v>8219</v>
      </c>
      <c r="I831">
        <v>24</v>
      </c>
      <c r="J831" s="21">
        <f t="shared" si="48"/>
        <v>-0.20185532032430434</v>
      </c>
      <c r="K831" s="21">
        <f t="shared" si="49"/>
        <v>0.42001491610780073</v>
      </c>
      <c r="L831" t="s">
        <v>8221</v>
      </c>
      <c r="M831">
        <v>1</v>
      </c>
      <c r="N831" s="21">
        <f t="shared" si="50"/>
        <v>-0.27194008011539733</v>
      </c>
      <c r="O831" s="21">
        <f t="shared" si="51"/>
        <v>0.39283404631333929</v>
      </c>
    </row>
    <row r="832" spans="8:15">
      <c r="H832" t="s">
        <v>8219</v>
      </c>
      <c r="I832">
        <v>8</v>
      </c>
      <c r="J832" s="21">
        <f t="shared" si="48"/>
        <v>-0.22079744986313984</v>
      </c>
      <c r="K832" s="21">
        <f t="shared" si="49"/>
        <v>0.41262507464844178</v>
      </c>
      <c r="L832" t="s">
        <v>8221</v>
      </c>
      <c r="M832">
        <v>28</v>
      </c>
      <c r="N832" s="21">
        <f t="shared" si="50"/>
        <v>0.16746556447378608</v>
      </c>
      <c r="O832" s="21">
        <f t="shared" si="51"/>
        <v>0.56649812977915648</v>
      </c>
    </row>
    <row r="833" spans="8:15">
      <c r="H833" t="s">
        <v>8219</v>
      </c>
      <c r="I833">
        <v>179</v>
      </c>
      <c r="J833" s="21">
        <f t="shared" si="48"/>
        <v>-1.8353440416835291E-2</v>
      </c>
      <c r="K833" s="21">
        <f t="shared" si="49"/>
        <v>0.49267844767185898</v>
      </c>
      <c r="L833" t="s">
        <v>8221</v>
      </c>
      <c r="M833">
        <v>1</v>
      </c>
      <c r="N833" s="21">
        <f t="shared" si="50"/>
        <v>-0.27194008011539733</v>
      </c>
      <c r="O833" s="21">
        <f t="shared" si="51"/>
        <v>0.39283404631333929</v>
      </c>
    </row>
    <row r="834" spans="8:15">
      <c r="H834" t="s">
        <v>8219</v>
      </c>
      <c r="I834">
        <v>26</v>
      </c>
      <c r="J834" s="21">
        <f t="shared" ref="J834:J897" si="52">STANDARDIZE(I834,$B$7,$B$12)</f>
        <v>-0.19948755413194991</v>
      </c>
      <c r="K834" s="21">
        <f t="shared" ref="K834:K897" si="53">_xlfn.NORM.S.DIST(J834,TRUE)</f>
        <v>0.4209406890340468</v>
      </c>
      <c r="L834" t="s">
        <v>8221</v>
      </c>
      <c r="M834">
        <v>1</v>
      </c>
      <c r="N834" s="21">
        <f t="shared" ref="N834:N897" si="54">STANDARDIZE(M834,$C$7,$C$12)</f>
        <v>-0.27194008011539733</v>
      </c>
      <c r="O834" s="21">
        <f t="shared" ref="O834:O897" si="55">_xlfn.NORM.S.DIST(N834,TRUE)</f>
        <v>0.39283404631333929</v>
      </c>
    </row>
    <row r="835" spans="8:15">
      <c r="H835" t="s">
        <v>8219</v>
      </c>
      <c r="I835">
        <v>131</v>
      </c>
      <c r="J835" s="21">
        <f t="shared" si="52"/>
        <v>-7.5179829033341833E-2</v>
      </c>
      <c r="K835" s="21">
        <f t="shared" si="53"/>
        <v>0.47003581651450416</v>
      </c>
      <c r="L835" t="s">
        <v>8221</v>
      </c>
      <c r="M835">
        <v>5</v>
      </c>
      <c r="N835" s="21">
        <f t="shared" si="54"/>
        <v>-0.20684294758366648</v>
      </c>
      <c r="O835" s="21">
        <f t="shared" si="55"/>
        <v>0.41806625702373457</v>
      </c>
    </row>
    <row r="836" spans="8:15">
      <c r="H836" t="s">
        <v>8219</v>
      </c>
      <c r="I836">
        <v>14</v>
      </c>
      <c r="J836" s="21">
        <f t="shared" si="52"/>
        <v>-0.21369415128607655</v>
      </c>
      <c r="K836" s="21">
        <f t="shared" si="53"/>
        <v>0.41539278629720855</v>
      </c>
      <c r="L836" t="s">
        <v>8221</v>
      </c>
      <c r="M836">
        <v>3</v>
      </c>
      <c r="N836" s="21">
        <f t="shared" si="54"/>
        <v>-0.23939151384953189</v>
      </c>
      <c r="O836" s="21">
        <f t="shared" si="55"/>
        <v>0.40540100485253827</v>
      </c>
    </row>
    <row r="837" spans="8:15">
      <c r="H837" t="s">
        <v>8219</v>
      </c>
      <c r="I837">
        <v>174</v>
      </c>
      <c r="J837" s="21">
        <f t="shared" si="52"/>
        <v>-2.427285589772139E-2</v>
      </c>
      <c r="K837" s="21">
        <f t="shared" si="53"/>
        <v>0.49031748230294225</v>
      </c>
      <c r="L837" t="s">
        <v>8221</v>
      </c>
      <c r="M837">
        <v>2</v>
      </c>
      <c r="N837" s="21">
        <f t="shared" si="54"/>
        <v>-0.25566579698246461</v>
      </c>
      <c r="O837" s="21">
        <f t="shared" si="55"/>
        <v>0.39910445381051241</v>
      </c>
    </row>
    <row r="838" spans="8:15">
      <c r="H838" t="s">
        <v>8219</v>
      </c>
      <c r="I838">
        <v>191</v>
      </c>
      <c r="J838" s="21">
        <f t="shared" si="52"/>
        <v>-4.1468432627086542E-3</v>
      </c>
      <c r="K838" s="21">
        <f t="shared" si="53"/>
        <v>0.49834565363375094</v>
      </c>
      <c r="L838" t="s">
        <v>8221</v>
      </c>
      <c r="M838">
        <v>0</v>
      </c>
      <c r="N838" s="21">
        <f t="shared" si="54"/>
        <v>-0.28821436324833005</v>
      </c>
      <c r="O838" s="21">
        <f t="shared" si="55"/>
        <v>0.386591327392803</v>
      </c>
    </row>
    <row r="839" spans="8:15">
      <c r="H839" t="s">
        <v>8219</v>
      </c>
      <c r="I839">
        <v>38</v>
      </c>
      <c r="J839" s="21">
        <f t="shared" si="52"/>
        <v>-0.18528095697782326</v>
      </c>
      <c r="K839" s="21">
        <f t="shared" si="53"/>
        <v>0.42650433678101174</v>
      </c>
      <c r="L839" t="s">
        <v>8221</v>
      </c>
      <c r="M839">
        <v>0</v>
      </c>
      <c r="N839" s="21">
        <f t="shared" si="54"/>
        <v>-0.28821436324833005</v>
      </c>
      <c r="O839" s="21">
        <f t="shared" si="55"/>
        <v>0.386591327392803</v>
      </c>
    </row>
    <row r="840" spans="8:15">
      <c r="H840" t="s">
        <v>8219</v>
      </c>
      <c r="I840">
        <v>22</v>
      </c>
      <c r="J840" s="21">
        <f t="shared" si="52"/>
        <v>-0.20422308651665877</v>
      </c>
      <c r="K840" s="21">
        <f t="shared" si="53"/>
        <v>0.41908958554528158</v>
      </c>
      <c r="L840" t="s">
        <v>8221</v>
      </c>
      <c r="M840">
        <v>3</v>
      </c>
      <c r="N840" s="21">
        <f t="shared" si="54"/>
        <v>-0.23939151384953189</v>
      </c>
      <c r="O840" s="21">
        <f t="shared" si="55"/>
        <v>0.40540100485253827</v>
      </c>
    </row>
    <row r="841" spans="8:15">
      <c r="H841" t="s">
        <v>8219</v>
      </c>
      <c r="I841">
        <v>149</v>
      </c>
      <c r="J841" s="21">
        <f t="shared" si="52"/>
        <v>-5.3869933302151882E-2</v>
      </c>
      <c r="K841" s="21">
        <f t="shared" si="53"/>
        <v>0.47851939580927716</v>
      </c>
      <c r="L841" t="s">
        <v>8221</v>
      </c>
      <c r="M841">
        <v>0</v>
      </c>
      <c r="N841" s="21">
        <f t="shared" si="54"/>
        <v>-0.28821436324833005</v>
      </c>
      <c r="O841" s="21">
        <f t="shared" si="55"/>
        <v>0.386591327392803</v>
      </c>
    </row>
    <row r="842" spans="8:15">
      <c r="H842" t="s">
        <v>8219</v>
      </c>
      <c r="I842">
        <v>56</v>
      </c>
      <c r="J842" s="21">
        <f t="shared" si="52"/>
        <v>-0.1639710612466333</v>
      </c>
      <c r="K842" s="21">
        <f t="shared" si="53"/>
        <v>0.43487696260834974</v>
      </c>
      <c r="L842" t="s">
        <v>8221</v>
      </c>
      <c r="M842">
        <v>0</v>
      </c>
      <c r="N842" s="21">
        <f t="shared" si="54"/>
        <v>-0.28821436324833005</v>
      </c>
      <c r="O842" s="21">
        <f t="shared" si="55"/>
        <v>0.386591327392803</v>
      </c>
    </row>
    <row r="843" spans="8:15">
      <c r="H843" t="s">
        <v>8219</v>
      </c>
      <c r="I843">
        <v>19</v>
      </c>
      <c r="J843" s="21">
        <f t="shared" si="52"/>
        <v>-0.20777473580519043</v>
      </c>
      <c r="K843" s="21">
        <f t="shared" si="53"/>
        <v>0.4177024300117067</v>
      </c>
      <c r="L843" t="s">
        <v>8221</v>
      </c>
      <c r="M843">
        <v>3</v>
      </c>
      <c r="N843" s="21">
        <f t="shared" si="54"/>
        <v>-0.23939151384953189</v>
      </c>
      <c r="O843" s="21">
        <f t="shared" si="55"/>
        <v>0.40540100485253827</v>
      </c>
    </row>
    <row r="844" spans="8:15">
      <c r="H844" t="s">
        <v>8219</v>
      </c>
      <c r="I844">
        <v>70</v>
      </c>
      <c r="J844" s="21">
        <f t="shared" si="52"/>
        <v>-0.14739669790015222</v>
      </c>
      <c r="K844" s="21">
        <f t="shared" si="53"/>
        <v>0.44140945587541125</v>
      </c>
      <c r="L844" t="s">
        <v>8221</v>
      </c>
      <c r="M844">
        <v>7</v>
      </c>
      <c r="N844" s="21">
        <f t="shared" si="54"/>
        <v>-0.17429438131780103</v>
      </c>
      <c r="O844" s="21">
        <f t="shared" si="55"/>
        <v>0.43081705736078296</v>
      </c>
    </row>
    <row r="845" spans="8:15">
      <c r="H845" t="s">
        <v>8219</v>
      </c>
      <c r="I845">
        <v>81</v>
      </c>
      <c r="J845" s="21">
        <f t="shared" si="52"/>
        <v>-0.13437398384220281</v>
      </c>
      <c r="K845" s="21">
        <f t="shared" si="53"/>
        <v>0.44655342646340568</v>
      </c>
      <c r="L845" t="s">
        <v>8221</v>
      </c>
      <c r="M845">
        <v>25</v>
      </c>
      <c r="N845" s="21">
        <f t="shared" si="54"/>
        <v>0.11864271507498793</v>
      </c>
      <c r="O845" s="21">
        <f t="shared" si="55"/>
        <v>0.54722078870265556</v>
      </c>
    </row>
    <row r="846" spans="8:15">
      <c r="H846" t="s">
        <v>8219</v>
      </c>
      <c r="I846">
        <v>32</v>
      </c>
      <c r="J846" s="21">
        <f t="shared" si="52"/>
        <v>-0.19238425555488659</v>
      </c>
      <c r="K846" s="21">
        <f t="shared" si="53"/>
        <v>0.42372061214729434</v>
      </c>
      <c r="L846" t="s">
        <v>8221</v>
      </c>
      <c r="M846">
        <v>10</v>
      </c>
      <c r="N846" s="21">
        <f t="shared" si="54"/>
        <v>-0.12547153191900287</v>
      </c>
      <c r="O846" s="21">
        <f t="shared" si="55"/>
        <v>0.45007513057327431</v>
      </c>
    </row>
    <row r="847" spans="8:15">
      <c r="H847" t="s">
        <v>8219</v>
      </c>
      <c r="I847">
        <v>26</v>
      </c>
      <c r="J847" s="21">
        <f t="shared" si="52"/>
        <v>-0.19948755413194991</v>
      </c>
      <c r="K847" s="21">
        <f t="shared" si="53"/>
        <v>0.4209406890340468</v>
      </c>
      <c r="L847" t="s">
        <v>8221</v>
      </c>
      <c r="M847">
        <v>3</v>
      </c>
      <c r="N847" s="21">
        <f t="shared" si="54"/>
        <v>-0.23939151384953189</v>
      </c>
      <c r="O847" s="21">
        <f t="shared" si="55"/>
        <v>0.40540100485253827</v>
      </c>
    </row>
    <row r="848" spans="8:15">
      <c r="H848" t="s">
        <v>8219</v>
      </c>
      <c r="I848">
        <v>105</v>
      </c>
      <c r="J848" s="21">
        <f t="shared" si="52"/>
        <v>-0.10596078953394955</v>
      </c>
      <c r="K848" s="21">
        <f t="shared" si="53"/>
        <v>0.45780673120429732</v>
      </c>
      <c r="L848" t="s">
        <v>8221</v>
      </c>
      <c r="M848">
        <v>5</v>
      </c>
      <c r="N848" s="21">
        <f t="shared" si="54"/>
        <v>-0.20684294758366648</v>
      </c>
      <c r="O848" s="21">
        <f t="shared" si="55"/>
        <v>0.41806625702373457</v>
      </c>
    </row>
    <row r="849" spans="8:15">
      <c r="H849" t="s">
        <v>8219</v>
      </c>
      <c r="I849">
        <v>29</v>
      </c>
      <c r="J849" s="21">
        <f t="shared" si="52"/>
        <v>-0.19593590484341825</v>
      </c>
      <c r="K849" s="21">
        <f t="shared" si="53"/>
        <v>0.42233016695712094</v>
      </c>
      <c r="L849" t="s">
        <v>8221</v>
      </c>
      <c r="M849">
        <v>5</v>
      </c>
      <c r="N849" s="21">
        <f t="shared" si="54"/>
        <v>-0.20684294758366648</v>
      </c>
      <c r="O849" s="21">
        <f t="shared" si="55"/>
        <v>0.41806625702373457</v>
      </c>
    </row>
    <row r="850" spans="8:15">
      <c r="H850" t="s">
        <v>8219</v>
      </c>
      <c r="I850">
        <v>8</v>
      </c>
      <c r="J850" s="21">
        <f t="shared" si="52"/>
        <v>-0.22079744986313984</v>
      </c>
      <c r="K850" s="21">
        <f t="shared" si="53"/>
        <v>0.41262507464844178</v>
      </c>
      <c r="L850" t="s">
        <v>8221</v>
      </c>
      <c r="M850">
        <v>27</v>
      </c>
      <c r="N850" s="21">
        <f t="shared" si="54"/>
        <v>0.15119128134085336</v>
      </c>
      <c r="O850" s="21">
        <f t="shared" si="55"/>
        <v>0.56008758614093224</v>
      </c>
    </row>
    <row r="851" spans="8:15">
      <c r="H851" t="s">
        <v>8219</v>
      </c>
      <c r="I851">
        <v>89</v>
      </c>
      <c r="J851" s="21">
        <f t="shared" si="52"/>
        <v>-0.12490291907278506</v>
      </c>
      <c r="K851" s="21">
        <f t="shared" si="53"/>
        <v>0.45030020369266877</v>
      </c>
      <c r="L851" t="s">
        <v>8221</v>
      </c>
      <c r="M851">
        <v>2</v>
      </c>
      <c r="N851" s="21">
        <f t="shared" si="54"/>
        <v>-0.25566579698246461</v>
      </c>
      <c r="O851" s="21">
        <f t="shared" si="55"/>
        <v>0.39910445381051241</v>
      </c>
    </row>
    <row r="852" spans="8:15">
      <c r="H852" t="s">
        <v>8219</v>
      </c>
      <c r="I852">
        <v>44</v>
      </c>
      <c r="J852" s="21">
        <f t="shared" si="52"/>
        <v>-0.17817765840075994</v>
      </c>
      <c r="K852" s="21">
        <f t="shared" si="53"/>
        <v>0.42929172748783145</v>
      </c>
      <c r="L852" t="s">
        <v>8221</v>
      </c>
      <c r="M852">
        <v>236</v>
      </c>
      <c r="N852" s="21">
        <f t="shared" si="54"/>
        <v>3.5525164561237914</v>
      </c>
      <c r="O852" s="21">
        <f t="shared" si="55"/>
        <v>0.99980921742427487</v>
      </c>
    </row>
    <row r="853" spans="8:15">
      <c r="H853" t="s">
        <v>8219</v>
      </c>
      <c r="I853">
        <v>246</v>
      </c>
      <c r="J853" s="21">
        <f t="shared" si="52"/>
        <v>6.0966727027038425E-2</v>
      </c>
      <c r="K853" s="21">
        <f t="shared" si="53"/>
        <v>0.52430714613558593</v>
      </c>
      <c r="L853" t="s">
        <v>8221</v>
      </c>
      <c r="M853">
        <v>1</v>
      </c>
      <c r="N853" s="21">
        <f t="shared" si="54"/>
        <v>-0.27194008011539733</v>
      </c>
      <c r="O853" s="21">
        <f t="shared" si="55"/>
        <v>0.39283404631333929</v>
      </c>
    </row>
    <row r="854" spans="8:15">
      <c r="H854" t="s">
        <v>8219</v>
      </c>
      <c r="I854">
        <v>120</v>
      </c>
      <c r="J854" s="21">
        <f t="shared" si="52"/>
        <v>-8.8202543091291247E-2</v>
      </c>
      <c r="K854" s="21">
        <f t="shared" si="53"/>
        <v>0.46485784805124658</v>
      </c>
      <c r="L854" t="s">
        <v>8221</v>
      </c>
      <c r="M854">
        <v>12</v>
      </c>
      <c r="N854" s="21">
        <f t="shared" si="54"/>
        <v>-9.2922965653137429E-2</v>
      </c>
      <c r="O854" s="21">
        <f t="shared" si="55"/>
        <v>0.46298238036470224</v>
      </c>
    </row>
    <row r="855" spans="8:15">
      <c r="H855" t="s">
        <v>8219</v>
      </c>
      <c r="I855">
        <v>26</v>
      </c>
      <c r="J855" s="21">
        <f t="shared" si="52"/>
        <v>-0.19948755413194991</v>
      </c>
      <c r="K855" s="21">
        <f t="shared" si="53"/>
        <v>0.4209406890340468</v>
      </c>
      <c r="L855" t="s">
        <v>8221</v>
      </c>
      <c r="M855">
        <v>4</v>
      </c>
      <c r="N855" s="21">
        <f t="shared" si="54"/>
        <v>-0.22311723071659917</v>
      </c>
      <c r="O855" s="21">
        <f t="shared" si="55"/>
        <v>0.4117221340907683</v>
      </c>
    </row>
    <row r="856" spans="8:15">
      <c r="H856" t="s">
        <v>8219</v>
      </c>
      <c r="I856">
        <v>45</v>
      </c>
      <c r="J856" s="21">
        <f t="shared" si="52"/>
        <v>-0.17699377530458274</v>
      </c>
      <c r="K856" s="21">
        <f t="shared" si="53"/>
        <v>0.4297566394881519</v>
      </c>
      <c r="L856" t="s">
        <v>8221</v>
      </c>
      <c r="M856">
        <v>3</v>
      </c>
      <c r="N856" s="21">
        <f t="shared" si="54"/>
        <v>-0.23939151384953189</v>
      </c>
      <c r="O856" s="21">
        <f t="shared" si="55"/>
        <v>0.40540100485253827</v>
      </c>
    </row>
    <row r="857" spans="8:15">
      <c r="H857" t="s">
        <v>8219</v>
      </c>
      <c r="I857">
        <v>20</v>
      </c>
      <c r="J857" s="21">
        <f t="shared" si="52"/>
        <v>-0.20659085270901323</v>
      </c>
      <c r="K857" s="21">
        <f t="shared" si="53"/>
        <v>0.41816470232031444</v>
      </c>
      <c r="L857" t="s">
        <v>8221</v>
      </c>
      <c r="M857">
        <v>99</v>
      </c>
      <c r="N857" s="21">
        <f t="shared" si="54"/>
        <v>1.322939666912009</v>
      </c>
      <c r="O857" s="21">
        <f t="shared" si="55"/>
        <v>0.90707227870746276</v>
      </c>
    </row>
    <row r="858" spans="8:15">
      <c r="H858" t="s">
        <v>8219</v>
      </c>
      <c r="I858">
        <v>47</v>
      </c>
      <c r="J858" s="21">
        <f t="shared" si="52"/>
        <v>-0.17462600911222828</v>
      </c>
      <c r="K858" s="21">
        <f t="shared" si="53"/>
        <v>0.43068675514080984</v>
      </c>
      <c r="L858" t="s">
        <v>8221</v>
      </c>
      <c r="M858">
        <v>3</v>
      </c>
      <c r="N858" s="21">
        <f t="shared" si="54"/>
        <v>-0.23939151384953189</v>
      </c>
      <c r="O858" s="21">
        <f t="shared" si="55"/>
        <v>0.40540100485253827</v>
      </c>
    </row>
    <row r="859" spans="8:15">
      <c r="H859" t="s">
        <v>8219</v>
      </c>
      <c r="I859">
        <v>13</v>
      </c>
      <c r="J859" s="21">
        <f t="shared" si="52"/>
        <v>-0.21487803438225375</v>
      </c>
      <c r="K859" s="21">
        <f t="shared" si="53"/>
        <v>0.41493120545075307</v>
      </c>
      <c r="L859" t="s">
        <v>8221</v>
      </c>
      <c r="M859">
        <v>3</v>
      </c>
      <c r="N859" s="21">
        <f t="shared" si="54"/>
        <v>-0.23939151384953189</v>
      </c>
      <c r="O859" s="21">
        <f t="shared" si="55"/>
        <v>0.40540100485253827</v>
      </c>
    </row>
    <row r="860" spans="8:15">
      <c r="H860" t="s">
        <v>8219</v>
      </c>
      <c r="I860">
        <v>183</v>
      </c>
      <c r="J860" s="21">
        <f t="shared" si="52"/>
        <v>-1.3617908032126412E-2</v>
      </c>
      <c r="K860" s="21">
        <f t="shared" si="53"/>
        <v>0.49456740862589377</v>
      </c>
      <c r="L860" t="s">
        <v>8221</v>
      </c>
      <c r="M860">
        <v>22</v>
      </c>
      <c r="N860" s="21">
        <f t="shared" si="54"/>
        <v>6.9819865676189766E-2</v>
      </c>
      <c r="O860" s="21">
        <f t="shared" si="55"/>
        <v>0.5278314823803516</v>
      </c>
    </row>
    <row r="861" spans="8:15">
      <c r="H861" t="s">
        <v>8219</v>
      </c>
      <c r="I861">
        <v>21</v>
      </c>
      <c r="J861" s="21">
        <f t="shared" si="52"/>
        <v>-0.205406969612836</v>
      </c>
      <c r="K861" s="21">
        <f t="shared" si="53"/>
        <v>0.41862708770502882</v>
      </c>
      <c r="L861" t="s">
        <v>8221</v>
      </c>
      <c r="M861">
        <v>4</v>
      </c>
      <c r="N861" s="21">
        <f t="shared" si="54"/>
        <v>-0.22311723071659917</v>
      </c>
      <c r="O861" s="21">
        <f t="shared" si="55"/>
        <v>0.4117221340907683</v>
      </c>
    </row>
    <row r="862" spans="8:15">
      <c r="H862" t="s">
        <v>8219</v>
      </c>
      <c r="I862">
        <v>42</v>
      </c>
      <c r="J862" s="21">
        <f t="shared" si="52"/>
        <v>-0.1805454245931144</v>
      </c>
      <c r="K862" s="21">
        <f t="shared" si="53"/>
        <v>0.42836219829451022</v>
      </c>
      <c r="L862" t="s">
        <v>8221</v>
      </c>
      <c r="M862">
        <v>534</v>
      </c>
      <c r="N862" s="21">
        <f t="shared" si="54"/>
        <v>8.4022528297377423</v>
      </c>
      <c r="O862" s="21">
        <f t="shared" si="55"/>
        <v>1</v>
      </c>
    </row>
    <row r="863" spans="8:15">
      <c r="H863" t="s">
        <v>8219</v>
      </c>
      <c r="I863">
        <v>54</v>
      </c>
      <c r="J863" s="21">
        <f t="shared" si="52"/>
        <v>-0.16633882743898776</v>
      </c>
      <c r="K863" s="21">
        <f t="shared" si="53"/>
        <v>0.43394515588337612</v>
      </c>
      <c r="L863" t="s">
        <v>8221</v>
      </c>
      <c r="M863">
        <v>12</v>
      </c>
      <c r="N863" s="21">
        <f t="shared" si="54"/>
        <v>-9.2922965653137429E-2</v>
      </c>
      <c r="O863" s="21">
        <f t="shared" si="55"/>
        <v>0.46298238036470224</v>
      </c>
    </row>
    <row r="864" spans="8:15">
      <c r="H864" t="s">
        <v>8219</v>
      </c>
      <c r="I864">
        <v>38</v>
      </c>
      <c r="J864" s="21">
        <f t="shared" si="52"/>
        <v>-0.18528095697782326</v>
      </c>
      <c r="K864" s="21">
        <f t="shared" si="53"/>
        <v>0.42650433678101174</v>
      </c>
      <c r="L864" t="s">
        <v>8221</v>
      </c>
      <c r="M864">
        <v>56</v>
      </c>
      <c r="N864" s="21">
        <f t="shared" si="54"/>
        <v>0.62314549219590221</v>
      </c>
      <c r="O864" s="21">
        <f t="shared" si="55"/>
        <v>0.73340554139603986</v>
      </c>
    </row>
    <row r="865" spans="8:15">
      <c r="H865" t="s">
        <v>8219</v>
      </c>
      <c r="I865">
        <v>64</v>
      </c>
      <c r="J865" s="21">
        <f t="shared" si="52"/>
        <v>-0.15449999647721555</v>
      </c>
      <c r="K865" s="21">
        <f t="shared" si="53"/>
        <v>0.43860775699819587</v>
      </c>
      <c r="L865" t="s">
        <v>8221</v>
      </c>
      <c r="M865">
        <v>11</v>
      </c>
      <c r="N865" s="21">
        <f t="shared" si="54"/>
        <v>-0.10919724878607015</v>
      </c>
      <c r="O865" s="21">
        <f t="shared" si="55"/>
        <v>0.45652302120625177</v>
      </c>
    </row>
    <row r="866" spans="8:15">
      <c r="H866" t="s">
        <v>8219</v>
      </c>
      <c r="I866">
        <v>13</v>
      </c>
      <c r="J866" s="21">
        <f t="shared" si="52"/>
        <v>-0.21487803438225375</v>
      </c>
      <c r="K866" s="21">
        <f t="shared" si="53"/>
        <v>0.41493120545075307</v>
      </c>
      <c r="L866" t="s">
        <v>8221</v>
      </c>
      <c r="M866">
        <v>0</v>
      </c>
      <c r="N866" s="21">
        <f t="shared" si="54"/>
        <v>-0.28821436324833005</v>
      </c>
      <c r="O866" s="21">
        <f t="shared" si="55"/>
        <v>0.386591327392803</v>
      </c>
    </row>
    <row r="867" spans="8:15">
      <c r="H867" t="s">
        <v>8219</v>
      </c>
      <c r="I867">
        <v>33</v>
      </c>
      <c r="J867" s="21">
        <f t="shared" si="52"/>
        <v>-0.19120037245870936</v>
      </c>
      <c r="K867" s="21">
        <f t="shared" si="53"/>
        <v>0.42418430590942285</v>
      </c>
      <c r="L867" t="s">
        <v>8221</v>
      </c>
      <c r="M867">
        <v>12</v>
      </c>
      <c r="N867" s="21">
        <f t="shared" si="54"/>
        <v>-9.2922965653137429E-2</v>
      </c>
      <c r="O867" s="21">
        <f t="shared" si="55"/>
        <v>0.46298238036470224</v>
      </c>
    </row>
    <row r="868" spans="8:15">
      <c r="H868" t="s">
        <v>8219</v>
      </c>
      <c r="I868">
        <v>52</v>
      </c>
      <c r="J868" s="21">
        <f t="shared" si="52"/>
        <v>-0.16870659363134219</v>
      </c>
      <c r="K868" s="21">
        <f t="shared" si="53"/>
        <v>0.43301371607940187</v>
      </c>
      <c r="L868" t="s">
        <v>8221</v>
      </c>
      <c r="M868">
        <v>5</v>
      </c>
      <c r="N868" s="21">
        <f t="shared" si="54"/>
        <v>-0.20684294758366648</v>
      </c>
      <c r="O868" s="21">
        <f t="shared" si="55"/>
        <v>0.41806625702373457</v>
      </c>
    </row>
    <row r="869" spans="8:15">
      <c r="H869" t="s">
        <v>8219</v>
      </c>
      <c r="I869">
        <v>107</v>
      </c>
      <c r="J869" s="21">
        <f t="shared" si="52"/>
        <v>-0.10359302334159511</v>
      </c>
      <c r="K869" s="21">
        <f t="shared" si="53"/>
        <v>0.45874616222088654</v>
      </c>
      <c r="L869" t="s">
        <v>8221</v>
      </c>
      <c r="M869">
        <v>24</v>
      </c>
      <c r="N869" s="21">
        <f t="shared" si="54"/>
        <v>0.10236843194205521</v>
      </c>
      <c r="O869" s="21">
        <f t="shared" si="55"/>
        <v>0.54076788016527011</v>
      </c>
    </row>
    <row r="870" spans="8:15">
      <c r="H870" t="s">
        <v>8219</v>
      </c>
      <c r="I870">
        <v>11</v>
      </c>
      <c r="J870" s="21">
        <f t="shared" si="52"/>
        <v>-0.21724580057460821</v>
      </c>
      <c r="K870" s="21">
        <f t="shared" si="53"/>
        <v>0.41400839659505645</v>
      </c>
      <c r="L870" t="s">
        <v>8221</v>
      </c>
      <c r="M870">
        <v>89</v>
      </c>
      <c r="N870" s="21">
        <f t="shared" si="54"/>
        <v>1.1601968355826819</v>
      </c>
      <c r="O870" s="21">
        <f t="shared" si="55"/>
        <v>0.87701566246699003</v>
      </c>
    </row>
    <row r="871" spans="8:15">
      <c r="H871" t="s">
        <v>8219</v>
      </c>
      <c r="I871">
        <v>34</v>
      </c>
      <c r="J871" s="21">
        <f t="shared" si="52"/>
        <v>-0.19001648936253215</v>
      </c>
      <c r="K871" s="21">
        <f t="shared" si="53"/>
        <v>0.42464810464462421</v>
      </c>
      <c r="L871" t="s">
        <v>8221</v>
      </c>
      <c r="M871">
        <v>1</v>
      </c>
      <c r="N871" s="21">
        <f t="shared" si="54"/>
        <v>-0.27194008011539733</v>
      </c>
      <c r="O871" s="21">
        <f t="shared" si="55"/>
        <v>0.39283404631333929</v>
      </c>
    </row>
    <row r="872" spans="8:15">
      <c r="H872" t="s">
        <v>8219</v>
      </c>
      <c r="I872">
        <v>75</v>
      </c>
      <c r="J872" s="21">
        <f t="shared" si="52"/>
        <v>-0.14147728241926613</v>
      </c>
      <c r="K872" s="21">
        <f t="shared" si="53"/>
        <v>0.44374645276098784</v>
      </c>
      <c r="L872" t="s">
        <v>8221</v>
      </c>
      <c r="M872">
        <v>55</v>
      </c>
      <c r="N872" s="21">
        <f t="shared" si="54"/>
        <v>0.60687120906296954</v>
      </c>
      <c r="O872" s="21">
        <f t="shared" si="55"/>
        <v>0.72803180686809688</v>
      </c>
    </row>
    <row r="873" spans="8:15">
      <c r="H873" t="s">
        <v>8219</v>
      </c>
      <c r="I873">
        <v>26</v>
      </c>
      <c r="J873" s="21">
        <f t="shared" si="52"/>
        <v>-0.19948755413194991</v>
      </c>
      <c r="K873" s="21">
        <f t="shared" si="53"/>
        <v>0.4209406890340468</v>
      </c>
      <c r="L873" t="s">
        <v>8221</v>
      </c>
      <c r="M873">
        <v>2</v>
      </c>
      <c r="N873" s="21">
        <f t="shared" si="54"/>
        <v>-0.25566579698246461</v>
      </c>
      <c r="O873" s="21">
        <f t="shared" si="55"/>
        <v>0.39910445381051241</v>
      </c>
    </row>
    <row r="874" spans="8:15">
      <c r="H874" t="s">
        <v>8219</v>
      </c>
      <c r="I874">
        <v>50</v>
      </c>
      <c r="J874" s="21">
        <f t="shared" si="52"/>
        <v>-0.17107435982369662</v>
      </c>
      <c r="K874" s="21">
        <f t="shared" si="53"/>
        <v>0.43208264827181631</v>
      </c>
      <c r="L874" t="s">
        <v>8221</v>
      </c>
      <c r="M874">
        <v>0</v>
      </c>
      <c r="N874" s="21">
        <f t="shared" si="54"/>
        <v>-0.28821436324833005</v>
      </c>
      <c r="O874" s="21">
        <f t="shared" si="55"/>
        <v>0.386591327392803</v>
      </c>
    </row>
    <row r="875" spans="8:15">
      <c r="H875" t="s">
        <v>8219</v>
      </c>
      <c r="I875">
        <v>80</v>
      </c>
      <c r="J875" s="21">
        <f t="shared" si="52"/>
        <v>-0.13555786693838004</v>
      </c>
      <c r="K875" s="21">
        <f t="shared" si="53"/>
        <v>0.44608540760858517</v>
      </c>
      <c r="L875" t="s">
        <v>8221</v>
      </c>
      <c r="M875">
        <v>4</v>
      </c>
      <c r="N875" s="21">
        <f t="shared" si="54"/>
        <v>-0.22311723071659917</v>
      </c>
      <c r="O875" s="21">
        <f t="shared" si="55"/>
        <v>0.4117221340907683</v>
      </c>
    </row>
    <row r="876" spans="8:15">
      <c r="H876" t="s">
        <v>8219</v>
      </c>
      <c r="I876">
        <v>110</v>
      </c>
      <c r="J876" s="21">
        <f t="shared" si="52"/>
        <v>-0.10004137405306344</v>
      </c>
      <c r="K876" s="21">
        <f t="shared" si="53"/>
        <v>0.46015573922118808</v>
      </c>
      <c r="L876" t="s">
        <v>8221</v>
      </c>
      <c r="M876">
        <v>6</v>
      </c>
      <c r="N876" s="21">
        <f t="shared" si="54"/>
        <v>-0.19056866445073375</v>
      </c>
      <c r="O876" s="21">
        <f t="shared" si="55"/>
        <v>0.42443177118606484</v>
      </c>
    </row>
    <row r="877" spans="8:15">
      <c r="H877" t="s">
        <v>8219</v>
      </c>
      <c r="I877">
        <v>77</v>
      </c>
      <c r="J877" s="21">
        <f t="shared" si="52"/>
        <v>-0.1391095162269117</v>
      </c>
      <c r="K877" s="21">
        <f t="shared" si="53"/>
        <v>0.44468180424150505</v>
      </c>
      <c r="L877" t="s">
        <v>8221</v>
      </c>
      <c r="M877">
        <v>4</v>
      </c>
      <c r="N877" s="21">
        <f t="shared" si="54"/>
        <v>-0.22311723071659917</v>
      </c>
      <c r="O877" s="21">
        <f t="shared" si="55"/>
        <v>0.4117221340907683</v>
      </c>
    </row>
    <row r="878" spans="8:15">
      <c r="H878" t="s">
        <v>8219</v>
      </c>
      <c r="I878">
        <v>50</v>
      </c>
      <c r="J878" s="21">
        <f t="shared" si="52"/>
        <v>-0.17107435982369662</v>
      </c>
      <c r="K878" s="21">
        <f t="shared" si="53"/>
        <v>0.43208264827181631</v>
      </c>
      <c r="L878" t="s">
        <v>8221</v>
      </c>
      <c r="M878">
        <v>4</v>
      </c>
      <c r="N878" s="21">
        <f t="shared" si="54"/>
        <v>-0.22311723071659917</v>
      </c>
      <c r="O878" s="21">
        <f t="shared" si="55"/>
        <v>0.4117221340907683</v>
      </c>
    </row>
    <row r="879" spans="8:15">
      <c r="H879" t="s">
        <v>8219</v>
      </c>
      <c r="I879">
        <v>145</v>
      </c>
      <c r="J879" s="21">
        <f t="shared" si="52"/>
        <v>-5.8605465686860758E-2</v>
      </c>
      <c r="K879" s="21">
        <f t="shared" si="53"/>
        <v>0.47663317858972981</v>
      </c>
      <c r="L879" t="s">
        <v>8221</v>
      </c>
      <c r="M879">
        <v>2</v>
      </c>
      <c r="N879" s="21">
        <f t="shared" si="54"/>
        <v>-0.25566579698246461</v>
      </c>
      <c r="O879" s="21">
        <f t="shared" si="55"/>
        <v>0.39910445381051241</v>
      </c>
    </row>
    <row r="880" spans="8:15">
      <c r="H880" t="s">
        <v>8219</v>
      </c>
      <c r="I880">
        <v>29</v>
      </c>
      <c r="J880" s="21">
        <f t="shared" si="52"/>
        <v>-0.19593590484341825</v>
      </c>
      <c r="K880" s="21">
        <f t="shared" si="53"/>
        <v>0.42233016695712094</v>
      </c>
      <c r="L880" t="s">
        <v>8221</v>
      </c>
      <c r="M880">
        <v>5</v>
      </c>
      <c r="N880" s="21">
        <f t="shared" si="54"/>
        <v>-0.20684294758366648</v>
      </c>
      <c r="O880" s="21">
        <f t="shared" si="55"/>
        <v>0.41806625702373457</v>
      </c>
    </row>
    <row r="881" spans="8:15">
      <c r="H881" t="s">
        <v>8219</v>
      </c>
      <c r="I881">
        <v>114</v>
      </c>
      <c r="J881" s="21">
        <f t="shared" si="52"/>
        <v>-9.5305841668354568E-2</v>
      </c>
      <c r="K881" s="21">
        <f t="shared" si="53"/>
        <v>0.46203595139871001</v>
      </c>
      <c r="L881" t="s">
        <v>8221</v>
      </c>
      <c r="M881">
        <v>83</v>
      </c>
      <c r="N881" s="21">
        <f t="shared" si="54"/>
        <v>1.0625511367850855</v>
      </c>
      <c r="O881" s="21">
        <f t="shared" si="55"/>
        <v>0.85600722192815282</v>
      </c>
    </row>
    <row r="882" spans="8:15">
      <c r="H882" t="s">
        <v>8219</v>
      </c>
      <c r="I882">
        <v>96</v>
      </c>
      <c r="J882" s="21">
        <f t="shared" si="52"/>
        <v>-0.11661573739954452</v>
      </c>
      <c r="K882" s="21">
        <f t="shared" si="53"/>
        <v>0.45358228308826204</v>
      </c>
      <c r="L882" t="s">
        <v>8221</v>
      </c>
      <c r="M882">
        <v>57</v>
      </c>
      <c r="N882" s="21">
        <f t="shared" si="54"/>
        <v>0.63941977532883498</v>
      </c>
      <c r="O882" s="21">
        <f t="shared" si="55"/>
        <v>0.73872505614868533</v>
      </c>
    </row>
    <row r="883" spans="8:15">
      <c r="H883" t="s">
        <v>8219</v>
      </c>
      <c r="I883">
        <v>31</v>
      </c>
      <c r="J883" s="21">
        <f t="shared" si="52"/>
        <v>-0.19356813865106381</v>
      </c>
      <c r="K883" s="21">
        <f t="shared" si="53"/>
        <v>0.4232570239842357</v>
      </c>
      <c r="L883" t="s">
        <v>8221</v>
      </c>
      <c r="M883">
        <v>311</v>
      </c>
      <c r="N883" s="21">
        <f t="shared" si="54"/>
        <v>4.7730876910937461</v>
      </c>
      <c r="O883" s="21">
        <f t="shared" si="55"/>
        <v>0.99999909288625521</v>
      </c>
    </row>
    <row r="884" spans="8:15">
      <c r="H884" t="s">
        <v>8219</v>
      </c>
      <c r="I884">
        <v>4883</v>
      </c>
      <c r="J884" s="21">
        <f t="shared" si="52"/>
        <v>5.5506326440008058</v>
      </c>
      <c r="K884" s="21">
        <f t="shared" si="53"/>
        <v>0.99999998576811766</v>
      </c>
      <c r="L884" t="s">
        <v>8221</v>
      </c>
      <c r="M884">
        <v>2</v>
      </c>
      <c r="N884" s="21">
        <f t="shared" si="54"/>
        <v>-0.25566579698246461</v>
      </c>
      <c r="O884" s="21">
        <f t="shared" si="55"/>
        <v>0.39910445381051241</v>
      </c>
    </row>
    <row r="885" spans="8:15">
      <c r="H885" t="s">
        <v>8219</v>
      </c>
      <c r="I885">
        <v>95</v>
      </c>
      <c r="J885" s="21">
        <f t="shared" si="52"/>
        <v>-0.11779962049572175</v>
      </c>
      <c r="K885" s="21">
        <f t="shared" si="53"/>
        <v>0.45311321512759184</v>
      </c>
      <c r="L885" t="s">
        <v>8221</v>
      </c>
      <c r="M885">
        <v>16</v>
      </c>
      <c r="N885" s="21">
        <f t="shared" si="54"/>
        <v>-2.7825833121406549E-2</v>
      </c>
      <c r="O885" s="21">
        <f t="shared" si="55"/>
        <v>0.48890053104285686</v>
      </c>
    </row>
    <row r="886" spans="8:15">
      <c r="H886" t="s">
        <v>8219</v>
      </c>
      <c r="I886">
        <v>2478</v>
      </c>
      <c r="J886" s="21">
        <f t="shared" si="52"/>
        <v>2.7033937976945928</v>
      </c>
      <c r="K886" s="21">
        <f t="shared" si="53"/>
        <v>0.99656823113156534</v>
      </c>
      <c r="L886" t="s">
        <v>8221</v>
      </c>
      <c r="M886">
        <v>9</v>
      </c>
      <c r="N886" s="21">
        <f t="shared" si="54"/>
        <v>-0.14174581505193559</v>
      </c>
      <c r="O886" s="21">
        <f t="shared" si="55"/>
        <v>0.4436403925467165</v>
      </c>
    </row>
    <row r="887" spans="8:15">
      <c r="H887" t="s">
        <v>8219</v>
      </c>
      <c r="I887">
        <v>1789</v>
      </c>
      <c r="J887" s="21">
        <f t="shared" si="52"/>
        <v>1.8876983444284885</v>
      </c>
      <c r="K887" s="21">
        <f t="shared" si="53"/>
        <v>0.97046677061826925</v>
      </c>
      <c r="L887" t="s">
        <v>8221</v>
      </c>
      <c r="M887">
        <v>1</v>
      </c>
      <c r="N887" s="21">
        <f t="shared" si="54"/>
        <v>-0.27194008011539733</v>
      </c>
      <c r="O887" s="21">
        <f t="shared" si="55"/>
        <v>0.39283404631333929</v>
      </c>
    </row>
    <row r="888" spans="8:15">
      <c r="H888" t="s">
        <v>8219</v>
      </c>
      <c r="I888">
        <v>680</v>
      </c>
      <c r="J888" s="21">
        <f t="shared" si="52"/>
        <v>0.57477199076795182</v>
      </c>
      <c r="K888" s="21">
        <f t="shared" si="53"/>
        <v>0.71727724399671</v>
      </c>
      <c r="L888" t="s">
        <v>8221</v>
      </c>
      <c r="M888">
        <v>12</v>
      </c>
      <c r="N888" s="21">
        <f t="shared" si="54"/>
        <v>-9.2922965653137429E-2</v>
      </c>
      <c r="O888" s="21">
        <f t="shared" si="55"/>
        <v>0.46298238036470224</v>
      </c>
    </row>
    <row r="889" spans="8:15">
      <c r="H889" t="s">
        <v>8219</v>
      </c>
      <c r="I889">
        <v>70</v>
      </c>
      <c r="J889" s="21">
        <f t="shared" si="52"/>
        <v>-0.14739669790015222</v>
      </c>
      <c r="K889" s="21">
        <f t="shared" si="53"/>
        <v>0.44140945587541125</v>
      </c>
      <c r="L889" t="s">
        <v>8221</v>
      </c>
      <c r="M889">
        <v>0</v>
      </c>
      <c r="N889" s="21">
        <f t="shared" si="54"/>
        <v>-0.28821436324833005</v>
      </c>
      <c r="O889" s="21">
        <f t="shared" si="55"/>
        <v>0.386591327392803</v>
      </c>
    </row>
    <row r="890" spans="8:15">
      <c r="H890" t="s">
        <v>8219</v>
      </c>
      <c r="I890">
        <v>23</v>
      </c>
      <c r="J890" s="21">
        <f t="shared" si="52"/>
        <v>-0.20303920342048157</v>
      </c>
      <c r="K890" s="21">
        <f t="shared" si="53"/>
        <v>0.41955219522003828</v>
      </c>
      <c r="L890" t="s">
        <v>8221</v>
      </c>
      <c r="M890">
        <v>20</v>
      </c>
      <c r="N890" s="21">
        <f t="shared" si="54"/>
        <v>3.7271299410324331E-2</v>
      </c>
      <c r="O890" s="21">
        <f t="shared" si="55"/>
        <v>0.51486565533036766</v>
      </c>
    </row>
    <row r="891" spans="8:15">
      <c r="H891" t="s">
        <v>8219</v>
      </c>
      <c r="I891">
        <v>4245</v>
      </c>
      <c r="J891" s="21">
        <f t="shared" si="52"/>
        <v>4.7953152286397396</v>
      </c>
      <c r="K891" s="21">
        <f t="shared" si="53"/>
        <v>0.99999918790391018</v>
      </c>
      <c r="L891" t="s">
        <v>8221</v>
      </c>
      <c r="M891">
        <v>16</v>
      </c>
      <c r="N891" s="21">
        <f t="shared" si="54"/>
        <v>-2.7825833121406549E-2</v>
      </c>
      <c r="O891" s="21">
        <f t="shared" si="55"/>
        <v>0.48890053104285686</v>
      </c>
    </row>
    <row r="892" spans="8:15">
      <c r="H892" t="s">
        <v>8219</v>
      </c>
      <c r="I892">
        <v>943</v>
      </c>
      <c r="J892" s="21">
        <f t="shared" si="52"/>
        <v>0.88613324506256053</v>
      </c>
      <c r="K892" s="21">
        <f t="shared" si="53"/>
        <v>0.81222713485925357</v>
      </c>
      <c r="L892" t="s">
        <v>8221</v>
      </c>
      <c r="M892">
        <v>33</v>
      </c>
      <c r="N892" s="21">
        <f t="shared" si="54"/>
        <v>0.24883698013844968</v>
      </c>
      <c r="O892" s="21">
        <f t="shared" si="55"/>
        <v>0.59825655770167185</v>
      </c>
    </row>
    <row r="893" spans="8:15">
      <c r="H893" t="s">
        <v>8219</v>
      </c>
      <c r="I893">
        <v>1876</v>
      </c>
      <c r="J893" s="21">
        <f t="shared" si="52"/>
        <v>1.9906961737959066</v>
      </c>
      <c r="K893" s="21">
        <f t="shared" si="53"/>
        <v>0.97674285018653828</v>
      </c>
      <c r="L893" t="s">
        <v>8221</v>
      </c>
      <c r="M893">
        <v>2</v>
      </c>
      <c r="N893" s="21">
        <f t="shared" si="54"/>
        <v>-0.25566579698246461</v>
      </c>
      <c r="O893" s="21">
        <f t="shared" si="55"/>
        <v>0.39910445381051241</v>
      </c>
    </row>
    <row r="894" spans="8:15">
      <c r="H894" t="s">
        <v>8219</v>
      </c>
      <c r="I894">
        <v>834</v>
      </c>
      <c r="J894" s="21">
        <f t="shared" si="52"/>
        <v>0.75708998757924362</v>
      </c>
      <c r="K894" s="21">
        <f t="shared" si="53"/>
        <v>0.77550202392635914</v>
      </c>
      <c r="L894" t="s">
        <v>8221</v>
      </c>
      <c r="M894">
        <v>6</v>
      </c>
      <c r="N894" s="21">
        <f t="shared" si="54"/>
        <v>-0.19056866445073375</v>
      </c>
      <c r="O894" s="21">
        <f t="shared" si="55"/>
        <v>0.42443177118606484</v>
      </c>
    </row>
    <row r="895" spans="8:15">
      <c r="H895" t="s">
        <v>8219</v>
      </c>
      <c r="I895">
        <v>682</v>
      </c>
      <c r="J895" s="21">
        <f t="shared" si="52"/>
        <v>0.57713975696030628</v>
      </c>
      <c r="K895" s="21">
        <f t="shared" si="53"/>
        <v>0.71807747543297529</v>
      </c>
      <c r="L895" t="s">
        <v>8221</v>
      </c>
      <c r="M895">
        <v>0</v>
      </c>
      <c r="N895" s="21">
        <f t="shared" si="54"/>
        <v>-0.28821436324833005</v>
      </c>
      <c r="O895" s="21">
        <f t="shared" si="55"/>
        <v>0.386591327392803</v>
      </c>
    </row>
    <row r="896" spans="8:15">
      <c r="H896" t="s">
        <v>8219</v>
      </c>
      <c r="I896">
        <v>147</v>
      </c>
      <c r="J896" s="21">
        <f t="shared" si="52"/>
        <v>-5.623769949450632E-2</v>
      </c>
      <c r="K896" s="21">
        <f t="shared" si="53"/>
        <v>0.47757622440843511</v>
      </c>
      <c r="L896" t="s">
        <v>8221</v>
      </c>
      <c r="M896">
        <v>3</v>
      </c>
      <c r="N896" s="21">
        <f t="shared" si="54"/>
        <v>-0.23939151384953189</v>
      </c>
      <c r="O896" s="21">
        <f t="shared" si="55"/>
        <v>0.40540100485253827</v>
      </c>
    </row>
    <row r="897" spans="8:15">
      <c r="H897" t="s">
        <v>8219</v>
      </c>
      <c r="I897">
        <v>415</v>
      </c>
      <c r="J897" s="21">
        <f t="shared" si="52"/>
        <v>0.26104297028098855</v>
      </c>
      <c r="K897" s="21">
        <f t="shared" si="53"/>
        <v>0.60297031488533892</v>
      </c>
      <c r="L897" t="s">
        <v>8221</v>
      </c>
      <c r="M897">
        <v>0</v>
      </c>
      <c r="N897" s="21">
        <f t="shared" si="54"/>
        <v>-0.28821436324833005</v>
      </c>
      <c r="O897" s="21">
        <f t="shared" si="55"/>
        <v>0.386591327392803</v>
      </c>
    </row>
    <row r="898" spans="8:15">
      <c r="H898" t="s">
        <v>8219</v>
      </c>
      <c r="I898">
        <v>290</v>
      </c>
      <c r="J898" s="21">
        <f t="shared" ref="J898:J961" si="56">STANDARDIZE(I898,$B$7,$B$12)</f>
        <v>0.11305758325883609</v>
      </c>
      <c r="K898" s="21">
        <f t="shared" ref="K898:K961" si="57">_xlfn.NORM.S.DIST(J898,TRUE)</f>
        <v>0.54500754851502675</v>
      </c>
      <c r="L898" t="s">
        <v>8221</v>
      </c>
      <c r="M898">
        <v>3</v>
      </c>
      <c r="N898" s="21">
        <f t="shared" ref="N898:N961" si="58">STANDARDIZE(M898,$C$7,$C$12)</f>
        <v>-0.23939151384953189</v>
      </c>
      <c r="O898" s="21">
        <f t="shared" ref="O898:O961" si="59">_xlfn.NORM.S.DIST(N898,TRUE)</f>
        <v>0.40540100485253827</v>
      </c>
    </row>
    <row r="899" spans="8:15">
      <c r="H899" t="s">
        <v>8219</v>
      </c>
      <c r="I899">
        <v>365</v>
      </c>
      <c r="J899" s="21">
        <f t="shared" si="56"/>
        <v>0.20184881547212757</v>
      </c>
      <c r="K899" s="21">
        <f t="shared" si="57"/>
        <v>0.57998254116367842</v>
      </c>
      <c r="L899" t="s">
        <v>8221</v>
      </c>
      <c r="M899">
        <v>13</v>
      </c>
      <c r="N899" s="21">
        <f t="shared" si="58"/>
        <v>-7.6648682520204708E-2</v>
      </c>
      <c r="O899" s="21">
        <f t="shared" si="59"/>
        <v>0.46945151489289888</v>
      </c>
    </row>
    <row r="900" spans="8:15">
      <c r="H900" t="s">
        <v>8219</v>
      </c>
      <c r="I900">
        <v>660</v>
      </c>
      <c r="J900" s="21">
        <f t="shared" si="56"/>
        <v>0.55109432884440746</v>
      </c>
      <c r="K900" s="21">
        <f t="shared" si="57"/>
        <v>0.70921549357105351</v>
      </c>
      <c r="L900" t="s">
        <v>8221</v>
      </c>
      <c r="M900">
        <v>6</v>
      </c>
      <c r="N900" s="21">
        <f t="shared" si="58"/>
        <v>-0.19056866445073375</v>
      </c>
      <c r="O900" s="21">
        <f t="shared" si="59"/>
        <v>0.42443177118606484</v>
      </c>
    </row>
    <row r="901" spans="8:15">
      <c r="H901" t="s">
        <v>8219</v>
      </c>
      <c r="I901">
        <v>1356</v>
      </c>
      <c r="J901" s="21">
        <f t="shared" si="56"/>
        <v>1.3750769637837523</v>
      </c>
      <c r="K901" s="21">
        <f t="shared" si="57"/>
        <v>0.91544620734788773</v>
      </c>
      <c r="L901" t="s">
        <v>8221</v>
      </c>
      <c r="M901">
        <v>1</v>
      </c>
      <c r="N901" s="21">
        <f t="shared" si="58"/>
        <v>-0.27194008011539733</v>
      </c>
      <c r="O901" s="21">
        <f t="shared" si="59"/>
        <v>0.39283404631333929</v>
      </c>
    </row>
    <row r="902" spans="8:15">
      <c r="H902" t="s">
        <v>8219</v>
      </c>
      <c r="I902">
        <v>424</v>
      </c>
      <c r="J902" s="21">
        <f t="shared" si="56"/>
        <v>0.27169791814658351</v>
      </c>
      <c r="K902" s="21">
        <f t="shared" si="57"/>
        <v>0.60707284891134572</v>
      </c>
      <c r="L902" t="s">
        <v>8221</v>
      </c>
      <c r="M902">
        <v>0</v>
      </c>
      <c r="N902" s="21">
        <f t="shared" si="58"/>
        <v>-0.28821436324833005</v>
      </c>
      <c r="O902" s="21">
        <f t="shared" si="59"/>
        <v>0.386591327392803</v>
      </c>
    </row>
    <row r="903" spans="8:15">
      <c r="H903" t="s">
        <v>8219</v>
      </c>
      <c r="I903">
        <v>33</v>
      </c>
      <c r="J903" s="21">
        <f t="shared" si="56"/>
        <v>-0.19120037245870936</v>
      </c>
      <c r="K903" s="21">
        <f t="shared" si="57"/>
        <v>0.42418430590942285</v>
      </c>
      <c r="L903" t="s">
        <v>8221</v>
      </c>
      <c r="M903">
        <v>5</v>
      </c>
      <c r="N903" s="21">
        <f t="shared" si="58"/>
        <v>-0.20684294758366648</v>
      </c>
      <c r="O903" s="21">
        <f t="shared" si="59"/>
        <v>0.41806625702373457</v>
      </c>
    </row>
    <row r="904" spans="8:15">
      <c r="H904" t="s">
        <v>8219</v>
      </c>
      <c r="I904">
        <v>1633</v>
      </c>
      <c r="J904" s="21">
        <f t="shared" si="56"/>
        <v>1.7030125814248422</v>
      </c>
      <c r="K904" s="21">
        <f t="shared" si="57"/>
        <v>0.95571714303225852</v>
      </c>
      <c r="L904" t="s">
        <v>8221</v>
      </c>
      <c r="M904">
        <v>0</v>
      </c>
      <c r="N904" s="21">
        <f t="shared" si="58"/>
        <v>-0.28821436324833005</v>
      </c>
      <c r="O904" s="21">
        <f t="shared" si="59"/>
        <v>0.386591327392803</v>
      </c>
    </row>
    <row r="905" spans="8:15">
      <c r="H905" t="s">
        <v>8219</v>
      </c>
      <c r="I905">
        <v>306</v>
      </c>
      <c r="J905" s="21">
        <f t="shared" si="56"/>
        <v>0.13199971279767161</v>
      </c>
      <c r="K905" s="21">
        <f t="shared" si="57"/>
        <v>0.55250774054230289</v>
      </c>
      <c r="L905" t="s">
        <v>8221</v>
      </c>
      <c r="M905">
        <v>36</v>
      </c>
      <c r="N905" s="21">
        <f t="shared" si="58"/>
        <v>0.29765982953724784</v>
      </c>
      <c r="O905" s="21">
        <f t="shared" si="59"/>
        <v>0.61701859713537444</v>
      </c>
    </row>
    <row r="906" spans="8:15">
      <c r="H906" t="s">
        <v>8219</v>
      </c>
      <c r="I906">
        <v>205</v>
      </c>
      <c r="J906" s="21">
        <f t="shared" si="56"/>
        <v>1.2427520083772422E-2</v>
      </c>
      <c r="K906" s="21">
        <f t="shared" si="57"/>
        <v>0.50495773558682244</v>
      </c>
      <c r="L906" t="s">
        <v>8221</v>
      </c>
      <c r="M906">
        <v>1</v>
      </c>
      <c r="N906" s="21">
        <f t="shared" si="58"/>
        <v>-0.27194008011539733</v>
      </c>
      <c r="O906" s="21">
        <f t="shared" si="59"/>
        <v>0.39283404631333929</v>
      </c>
    </row>
    <row r="907" spans="8:15">
      <c r="H907" t="s">
        <v>8219</v>
      </c>
      <c r="I907">
        <v>1281</v>
      </c>
      <c r="J907" s="21">
        <f t="shared" si="56"/>
        <v>1.2862857315704608</v>
      </c>
      <c r="K907" s="21">
        <f t="shared" si="57"/>
        <v>0.90082831986046064</v>
      </c>
      <c r="L907" t="s">
        <v>8221</v>
      </c>
      <c r="M907">
        <v>1</v>
      </c>
      <c r="N907" s="21">
        <f t="shared" si="58"/>
        <v>-0.27194008011539733</v>
      </c>
      <c r="O907" s="21">
        <f t="shared" si="59"/>
        <v>0.39283404631333929</v>
      </c>
    </row>
    <row r="908" spans="8:15">
      <c r="H908" t="s">
        <v>8219</v>
      </c>
      <c r="I908">
        <v>103</v>
      </c>
      <c r="J908" s="21">
        <f t="shared" si="56"/>
        <v>-0.10832855572630398</v>
      </c>
      <c r="K908" s="21">
        <f t="shared" si="57"/>
        <v>0.45686753585223405</v>
      </c>
      <c r="L908" t="s">
        <v>8221</v>
      </c>
      <c r="M908">
        <v>1</v>
      </c>
      <c r="N908" s="21">
        <f t="shared" si="58"/>
        <v>-0.27194008011539733</v>
      </c>
      <c r="O908" s="21">
        <f t="shared" si="59"/>
        <v>0.39283404631333929</v>
      </c>
    </row>
    <row r="909" spans="8:15">
      <c r="H909" t="s">
        <v>8219</v>
      </c>
      <c r="I909">
        <v>1513</v>
      </c>
      <c r="J909" s="21">
        <f t="shared" si="56"/>
        <v>1.5609466098835758</v>
      </c>
      <c r="K909" s="21">
        <f t="shared" si="57"/>
        <v>0.94073182570823066</v>
      </c>
      <c r="L909" t="s">
        <v>8221</v>
      </c>
      <c r="M909">
        <v>9</v>
      </c>
      <c r="N909" s="21">
        <f t="shared" si="58"/>
        <v>-0.14174581505193559</v>
      </c>
      <c r="O909" s="21">
        <f t="shared" si="59"/>
        <v>0.4436403925467165</v>
      </c>
    </row>
    <row r="910" spans="8:15">
      <c r="H910" t="s">
        <v>8219</v>
      </c>
      <c r="I910">
        <v>405</v>
      </c>
      <c r="J910" s="21">
        <f t="shared" si="56"/>
        <v>0.24920413931921637</v>
      </c>
      <c r="K910" s="21">
        <f t="shared" si="57"/>
        <v>0.59839856114853929</v>
      </c>
      <c r="L910" t="s">
        <v>8221</v>
      </c>
      <c r="M910">
        <v>1</v>
      </c>
      <c r="N910" s="21">
        <f t="shared" si="58"/>
        <v>-0.27194008011539733</v>
      </c>
      <c r="O910" s="21">
        <f t="shared" si="59"/>
        <v>0.39283404631333929</v>
      </c>
    </row>
    <row r="911" spans="8:15">
      <c r="H911" t="s">
        <v>8219</v>
      </c>
      <c r="I911">
        <v>510</v>
      </c>
      <c r="J911" s="21">
        <f t="shared" si="56"/>
        <v>0.37351186441782447</v>
      </c>
      <c r="K911" s="21">
        <f t="shared" si="57"/>
        <v>0.64561624164720699</v>
      </c>
      <c r="L911" t="s">
        <v>8221</v>
      </c>
      <c r="M911">
        <v>0</v>
      </c>
      <c r="N911" s="21">
        <f t="shared" si="58"/>
        <v>-0.28821436324833005</v>
      </c>
      <c r="O911" s="21">
        <f t="shared" si="59"/>
        <v>0.386591327392803</v>
      </c>
    </row>
    <row r="912" spans="8:15">
      <c r="H912" t="s">
        <v>8219</v>
      </c>
      <c r="I912">
        <v>1887</v>
      </c>
      <c r="J912" s="21">
        <f t="shared" si="56"/>
        <v>2.0037188878538559</v>
      </c>
      <c r="K912" s="21">
        <f t="shared" si="57"/>
        <v>0.97744990908707607</v>
      </c>
      <c r="L912" t="s">
        <v>8221</v>
      </c>
      <c r="M912">
        <v>1</v>
      </c>
      <c r="N912" s="21">
        <f t="shared" si="58"/>
        <v>-0.27194008011539733</v>
      </c>
      <c r="O912" s="21">
        <f t="shared" si="59"/>
        <v>0.39283404631333929</v>
      </c>
    </row>
    <row r="913" spans="8:15">
      <c r="H913" t="s">
        <v>8219</v>
      </c>
      <c r="I913">
        <v>701</v>
      </c>
      <c r="J913" s="21">
        <f t="shared" si="56"/>
        <v>0.59963353578767342</v>
      </c>
      <c r="K913" s="21">
        <f t="shared" si="57"/>
        <v>0.72562475393482828</v>
      </c>
      <c r="L913" t="s">
        <v>8221</v>
      </c>
      <c r="M913">
        <v>1</v>
      </c>
      <c r="N913" s="21">
        <f t="shared" si="58"/>
        <v>-0.27194008011539733</v>
      </c>
      <c r="O913" s="21">
        <f t="shared" si="59"/>
        <v>0.39283404631333929</v>
      </c>
    </row>
    <row r="914" spans="8:15">
      <c r="H914" t="s">
        <v>8219</v>
      </c>
      <c r="I914">
        <v>3863</v>
      </c>
      <c r="J914" s="21">
        <f t="shared" si="56"/>
        <v>4.3430718859000423</v>
      </c>
      <c r="K914" s="21">
        <f t="shared" si="57"/>
        <v>0.99999297479330951</v>
      </c>
      <c r="L914" t="s">
        <v>8221</v>
      </c>
      <c r="M914">
        <v>4</v>
      </c>
      <c r="N914" s="21">
        <f t="shared" si="58"/>
        <v>-0.22311723071659917</v>
      </c>
      <c r="O914" s="21">
        <f t="shared" si="59"/>
        <v>0.4117221340907683</v>
      </c>
    </row>
    <row r="915" spans="8:15">
      <c r="H915" t="s">
        <v>8219</v>
      </c>
      <c r="I915">
        <v>238</v>
      </c>
      <c r="J915" s="21">
        <f t="shared" si="56"/>
        <v>5.1495662257620672E-2</v>
      </c>
      <c r="K915" s="21">
        <f t="shared" si="57"/>
        <v>0.52053472085781316</v>
      </c>
      <c r="L915" t="s">
        <v>8221</v>
      </c>
      <c r="M915">
        <v>2</v>
      </c>
      <c r="N915" s="21">
        <f t="shared" si="58"/>
        <v>-0.25566579698246461</v>
      </c>
      <c r="O915" s="21">
        <f t="shared" si="59"/>
        <v>0.39910445381051241</v>
      </c>
    </row>
    <row r="916" spans="8:15">
      <c r="H916" t="s">
        <v>8219</v>
      </c>
      <c r="I916">
        <v>2051</v>
      </c>
      <c r="J916" s="21">
        <f t="shared" si="56"/>
        <v>2.1978757156269202</v>
      </c>
      <c r="K916" s="21">
        <f t="shared" si="57"/>
        <v>0.9860210180552248</v>
      </c>
      <c r="L916" t="s">
        <v>8221</v>
      </c>
      <c r="M916">
        <v>2</v>
      </c>
      <c r="N916" s="21">
        <f t="shared" si="58"/>
        <v>-0.25566579698246461</v>
      </c>
      <c r="O916" s="21">
        <f t="shared" si="59"/>
        <v>0.39910445381051241</v>
      </c>
    </row>
    <row r="917" spans="8:15">
      <c r="H917" t="s">
        <v>8219</v>
      </c>
      <c r="I917">
        <v>402</v>
      </c>
      <c r="J917" s="21">
        <f t="shared" si="56"/>
        <v>0.24565249003068471</v>
      </c>
      <c r="K917" s="21">
        <f t="shared" si="57"/>
        <v>0.59702437361490568</v>
      </c>
      <c r="L917" t="s">
        <v>8221</v>
      </c>
      <c r="M917">
        <v>2</v>
      </c>
      <c r="N917" s="21">
        <f t="shared" si="58"/>
        <v>-0.25566579698246461</v>
      </c>
      <c r="O917" s="21">
        <f t="shared" si="59"/>
        <v>0.39910445381051241</v>
      </c>
    </row>
    <row r="918" spans="8:15">
      <c r="H918" t="s">
        <v>8219</v>
      </c>
      <c r="I918">
        <v>253</v>
      </c>
      <c r="J918" s="21">
        <f t="shared" si="56"/>
        <v>6.9253908700278963E-2</v>
      </c>
      <c r="K918" s="21">
        <f t="shared" si="57"/>
        <v>0.52760624343338913</v>
      </c>
      <c r="L918" t="s">
        <v>8221</v>
      </c>
      <c r="M918">
        <v>0</v>
      </c>
      <c r="N918" s="21">
        <f t="shared" si="58"/>
        <v>-0.28821436324833005</v>
      </c>
      <c r="O918" s="21">
        <f t="shared" si="59"/>
        <v>0.386591327392803</v>
      </c>
    </row>
    <row r="919" spans="8:15">
      <c r="H919" t="s">
        <v>8219</v>
      </c>
      <c r="I919">
        <v>473</v>
      </c>
      <c r="J919" s="21">
        <f t="shared" si="56"/>
        <v>0.32970818985926731</v>
      </c>
      <c r="K919" s="21">
        <f t="shared" si="57"/>
        <v>0.62918976756525857</v>
      </c>
      <c r="L919" t="s">
        <v>8221</v>
      </c>
      <c r="M919">
        <v>2</v>
      </c>
      <c r="N919" s="21">
        <f t="shared" si="58"/>
        <v>-0.25566579698246461</v>
      </c>
      <c r="O919" s="21">
        <f t="shared" si="59"/>
        <v>0.39910445381051241</v>
      </c>
    </row>
    <row r="920" spans="8:15">
      <c r="H920" t="s">
        <v>8219</v>
      </c>
      <c r="I920">
        <v>821</v>
      </c>
      <c r="J920" s="21">
        <f t="shared" si="56"/>
        <v>0.74169950732893974</v>
      </c>
      <c r="K920" s="21">
        <f t="shared" si="57"/>
        <v>0.77086529080822286</v>
      </c>
      <c r="L920" t="s">
        <v>8221</v>
      </c>
      <c r="M920">
        <v>4</v>
      </c>
      <c r="N920" s="21">
        <f t="shared" si="58"/>
        <v>-0.22311723071659917</v>
      </c>
      <c r="O920" s="21">
        <f t="shared" si="59"/>
        <v>0.4117221340907683</v>
      </c>
    </row>
    <row r="921" spans="8:15">
      <c r="H921" t="s">
        <v>8219</v>
      </c>
      <c r="I921">
        <v>388</v>
      </c>
      <c r="J921" s="21">
        <f t="shared" si="56"/>
        <v>0.22907812668420363</v>
      </c>
      <c r="K921" s="21">
        <f t="shared" si="57"/>
        <v>0.59059590308285026</v>
      </c>
      <c r="L921" t="s">
        <v>8221</v>
      </c>
      <c r="M921">
        <v>2</v>
      </c>
      <c r="N921" s="21">
        <f t="shared" si="58"/>
        <v>-0.25566579698246461</v>
      </c>
      <c r="O921" s="21">
        <f t="shared" si="59"/>
        <v>0.39910445381051241</v>
      </c>
    </row>
    <row r="922" spans="8:15">
      <c r="H922" t="s">
        <v>8219</v>
      </c>
      <c r="I922">
        <v>813</v>
      </c>
      <c r="J922" s="21">
        <f t="shared" si="56"/>
        <v>0.73222844255952202</v>
      </c>
      <c r="K922" s="21">
        <f t="shared" si="57"/>
        <v>0.76798542659192759</v>
      </c>
      <c r="L922" t="s">
        <v>8221</v>
      </c>
      <c r="M922">
        <v>0</v>
      </c>
      <c r="N922" s="21">
        <f t="shared" si="58"/>
        <v>-0.28821436324833005</v>
      </c>
      <c r="O922" s="21">
        <f t="shared" si="59"/>
        <v>0.386591327392803</v>
      </c>
    </row>
    <row r="923" spans="8:15">
      <c r="H923" t="s">
        <v>8219</v>
      </c>
      <c r="I923">
        <v>1945</v>
      </c>
      <c r="J923" s="21">
        <f t="shared" si="56"/>
        <v>2.0723841074321347</v>
      </c>
      <c r="K923" s="21">
        <f t="shared" si="57"/>
        <v>0.98088518285923687</v>
      </c>
      <c r="L923" t="s">
        <v>8221</v>
      </c>
      <c r="M923">
        <v>1</v>
      </c>
      <c r="N923" s="21">
        <f t="shared" si="58"/>
        <v>-0.27194008011539733</v>
      </c>
      <c r="O923" s="21">
        <f t="shared" si="59"/>
        <v>0.39283404631333929</v>
      </c>
    </row>
    <row r="924" spans="8:15">
      <c r="H924" t="s">
        <v>8219</v>
      </c>
      <c r="I924">
        <v>1637</v>
      </c>
      <c r="J924" s="21">
        <f t="shared" si="56"/>
        <v>1.7077481138095509</v>
      </c>
      <c r="K924" s="21">
        <f t="shared" si="57"/>
        <v>0.956158454816873</v>
      </c>
      <c r="L924" t="s">
        <v>8221</v>
      </c>
      <c r="M924">
        <v>0</v>
      </c>
      <c r="N924" s="21">
        <f t="shared" si="58"/>
        <v>-0.28821436324833005</v>
      </c>
      <c r="O924" s="21">
        <f t="shared" si="59"/>
        <v>0.386591327392803</v>
      </c>
    </row>
    <row r="925" spans="8:15">
      <c r="H925" t="s">
        <v>8219</v>
      </c>
      <c r="I925">
        <v>1375</v>
      </c>
      <c r="J925" s="21">
        <f t="shared" si="56"/>
        <v>1.3975707426111195</v>
      </c>
      <c r="K925" s="21">
        <f t="shared" si="57"/>
        <v>0.91887899536110873</v>
      </c>
      <c r="L925" t="s">
        <v>8221</v>
      </c>
      <c r="M925">
        <v>2</v>
      </c>
      <c r="N925" s="21">
        <f t="shared" si="58"/>
        <v>-0.25566579698246461</v>
      </c>
      <c r="O925" s="21">
        <f t="shared" si="59"/>
        <v>0.39910445381051241</v>
      </c>
    </row>
    <row r="926" spans="8:15">
      <c r="H926" t="s">
        <v>8219</v>
      </c>
      <c r="I926">
        <v>17</v>
      </c>
      <c r="J926" s="21">
        <f t="shared" si="56"/>
        <v>-0.21014250199754489</v>
      </c>
      <c r="K926" s="21">
        <f t="shared" si="57"/>
        <v>0.41677822710273815</v>
      </c>
      <c r="L926" t="s">
        <v>8221</v>
      </c>
      <c r="M926">
        <v>7</v>
      </c>
      <c r="N926" s="21">
        <f t="shared" si="58"/>
        <v>-0.17429438131780103</v>
      </c>
      <c r="O926" s="21">
        <f t="shared" si="59"/>
        <v>0.43081705736078296</v>
      </c>
    </row>
    <row r="927" spans="8:15">
      <c r="H927" t="s">
        <v>8219</v>
      </c>
      <c r="I927">
        <v>354</v>
      </c>
      <c r="J927" s="21">
        <f t="shared" si="56"/>
        <v>0.18882610141417816</v>
      </c>
      <c r="K927" s="21">
        <f t="shared" si="57"/>
        <v>0.57488544306841804</v>
      </c>
      <c r="L927" t="s">
        <v>8221</v>
      </c>
      <c r="M927">
        <v>5</v>
      </c>
      <c r="N927" s="21">
        <f t="shared" si="58"/>
        <v>-0.20684294758366648</v>
      </c>
      <c r="O927" s="21">
        <f t="shared" si="59"/>
        <v>0.41806625702373457</v>
      </c>
    </row>
    <row r="928" spans="8:15">
      <c r="H928" t="s">
        <v>8219</v>
      </c>
      <c r="I928">
        <v>191</v>
      </c>
      <c r="J928" s="21">
        <f t="shared" si="56"/>
        <v>-4.1468432627086542E-3</v>
      </c>
      <c r="K928" s="21">
        <f t="shared" si="57"/>
        <v>0.49834565363375094</v>
      </c>
      <c r="L928" t="s">
        <v>8221</v>
      </c>
      <c r="M928">
        <v>0</v>
      </c>
      <c r="N928" s="21">
        <f t="shared" si="58"/>
        <v>-0.28821436324833005</v>
      </c>
      <c r="O928" s="21">
        <f t="shared" si="59"/>
        <v>0.386591327392803</v>
      </c>
    </row>
    <row r="929" spans="8:15">
      <c r="H929" t="s">
        <v>8219</v>
      </c>
      <c r="I929">
        <v>303</v>
      </c>
      <c r="J929" s="21">
        <f t="shared" si="56"/>
        <v>0.12844806350913995</v>
      </c>
      <c r="K929" s="21">
        <f t="shared" si="57"/>
        <v>0.55110280151695956</v>
      </c>
      <c r="L929" t="s">
        <v>8221</v>
      </c>
      <c r="M929">
        <v>0</v>
      </c>
      <c r="N929" s="21">
        <f t="shared" si="58"/>
        <v>-0.28821436324833005</v>
      </c>
      <c r="O929" s="21">
        <f t="shared" si="59"/>
        <v>0.386591327392803</v>
      </c>
    </row>
    <row r="930" spans="8:15">
      <c r="H930" t="s">
        <v>8219</v>
      </c>
      <c r="I930">
        <v>137</v>
      </c>
      <c r="J930" s="21">
        <f t="shared" si="56"/>
        <v>-6.8076530456278511E-2</v>
      </c>
      <c r="K930" s="21">
        <f t="shared" si="57"/>
        <v>0.47286235649419645</v>
      </c>
      <c r="L930" t="s">
        <v>8221</v>
      </c>
      <c r="M930">
        <v>0</v>
      </c>
      <c r="N930" s="21">
        <f t="shared" si="58"/>
        <v>-0.28821436324833005</v>
      </c>
      <c r="O930" s="21">
        <f t="shared" si="59"/>
        <v>0.386591327392803</v>
      </c>
    </row>
    <row r="931" spans="8:15">
      <c r="H931" t="s">
        <v>8219</v>
      </c>
      <c r="I931">
        <v>41</v>
      </c>
      <c r="J931" s="21">
        <f t="shared" si="56"/>
        <v>-0.1817293076892916</v>
      </c>
      <c r="K931" s="21">
        <f t="shared" si="57"/>
        <v>0.42789758236240522</v>
      </c>
      <c r="L931" t="s">
        <v>8221</v>
      </c>
      <c r="M931">
        <v>2</v>
      </c>
      <c r="N931" s="21">
        <f t="shared" si="58"/>
        <v>-0.25566579698246461</v>
      </c>
      <c r="O931" s="21">
        <f t="shared" si="59"/>
        <v>0.39910445381051241</v>
      </c>
    </row>
    <row r="932" spans="8:15">
      <c r="H932" t="s">
        <v>8219</v>
      </c>
      <c r="I932">
        <v>398</v>
      </c>
      <c r="J932" s="21">
        <f t="shared" si="56"/>
        <v>0.24091695764597582</v>
      </c>
      <c r="K932" s="21">
        <f t="shared" si="57"/>
        <v>0.59519026056031832</v>
      </c>
      <c r="L932" t="s">
        <v>8221</v>
      </c>
      <c r="M932">
        <v>0</v>
      </c>
      <c r="N932" s="21">
        <f t="shared" si="58"/>
        <v>-0.28821436324833005</v>
      </c>
      <c r="O932" s="21">
        <f t="shared" si="59"/>
        <v>0.386591327392803</v>
      </c>
    </row>
    <row r="933" spans="8:15">
      <c r="H933" t="s">
        <v>8219</v>
      </c>
      <c r="I933">
        <v>1737</v>
      </c>
      <c r="J933" s="21">
        <f t="shared" si="56"/>
        <v>1.826136423427273</v>
      </c>
      <c r="K933" s="21">
        <f t="shared" si="57"/>
        <v>0.96608514252378186</v>
      </c>
      <c r="L933" t="s">
        <v>8221</v>
      </c>
      <c r="M933">
        <v>0</v>
      </c>
      <c r="N933" s="21">
        <f t="shared" si="58"/>
        <v>-0.28821436324833005</v>
      </c>
      <c r="O933" s="21">
        <f t="shared" si="59"/>
        <v>0.386591327392803</v>
      </c>
    </row>
    <row r="934" spans="8:15">
      <c r="H934" t="s">
        <v>8219</v>
      </c>
      <c r="I934">
        <v>971</v>
      </c>
      <c r="J934" s="21">
        <f t="shared" si="56"/>
        <v>0.91928197175552273</v>
      </c>
      <c r="K934" s="21">
        <f t="shared" si="57"/>
        <v>0.82102594747733781</v>
      </c>
      <c r="L934" t="s">
        <v>8221</v>
      </c>
      <c r="M934">
        <v>28</v>
      </c>
      <c r="N934" s="21">
        <f t="shared" si="58"/>
        <v>0.16746556447378608</v>
      </c>
      <c r="O934" s="21">
        <f t="shared" si="59"/>
        <v>0.56649812977915648</v>
      </c>
    </row>
    <row r="935" spans="8:15">
      <c r="H935" t="s">
        <v>8219</v>
      </c>
      <c r="I935">
        <v>183</v>
      </c>
      <c r="J935" s="21">
        <f t="shared" si="56"/>
        <v>-1.3617908032126412E-2</v>
      </c>
      <c r="K935" s="21">
        <f t="shared" si="57"/>
        <v>0.49456740862589377</v>
      </c>
      <c r="L935" t="s">
        <v>8221</v>
      </c>
      <c r="M935">
        <v>2</v>
      </c>
      <c r="N935" s="21">
        <f t="shared" si="58"/>
        <v>-0.25566579698246461</v>
      </c>
      <c r="O935" s="21">
        <f t="shared" si="59"/>
        <v>0.39910445381051241</v>
      </c>
    </row>
    <row r="936" spans="8:15">
      <c r="H936" t="s">
        <v>8219</v>
      </c>
      <c r="I936">
        <v>4562</v>
      </c>
      <c r="J936" s="21">
        <f t="shared" si="56"/>
        <v>5.1706061701279182</v>
      </c>
      <c r="K936" s="21">
        <f t="shared" si="57"/>
        <v>0.99999988333207079</v>
      </c>
      <c r="L936" t="s">
        <v>8221</v>
      </c>
      <c r="M936">
        <v>0</v>
      </c>
      <c r="N936" s="21">
        <f t="shared" si="58"/>
        <v>-0.28821436324833005</v>
      </c>
      <c r="O936" s="21">
        <f t="shared" si="59"/>
        <v>0.386591327392803</v>
      </c>
    </row>
    <row r="937" spans="8:15">
      <c r="H937" t="s">
        <v>8219</v>
      </c>
      <c r="I937">
        <v>26457</v>
      </c>
      <c r="J937" s="21">
        <f t="shared" si="56"/>
        <v>31.091726560928144</v>
      </c>
      <c r="K937" s="21">
        <f t="shared" si="57"/>
        <v>1</v>
      </c>
      <c r="L937" t="s">
        <v>8221</v>
      </c>
      <c r="M937">
        <v>0</v>
      </c>
      <c r="N937" s="21">
        <f t="shared" si="58"/>
        <v>-0.28821436324833005</v>
      </c>
      <c r="O937" s="21">
        <f t="shared" si="59"/>
        <v>0.386591327392803</v>
      </c>
    </row>
    <row r="938" spans="8:15">
      <c r="H938" t="s">
        <v>8219</v>
      </c>
      <c r="I938">
        <v>162</v>
      </c>
      <c r="J938" s="21">
        <f t="shared" si="56"/>
        <v>-3.8479453051848023E-2</v>
      </c>
      <c r="K938" s="21">
        <f t="shared" si="57"/>
        <v>0.48465270671945065</v>
      </c>
      <c r="L938" t="s">
        <v>8221</v>
      </c>
      <c r="M938">
        <v>0</v>
      </c>
      <c r="N938" s="21">
        <f t="shared" si="58"/>
        <v>-0.28821436324833005</v>
      </c>
      <c r="O938" s="21">
        <f t="shared" si="59"/>
        <v>0.386591327392803</v>
      </c>
    </row>
    <row r="939" spans="8:15">
      <c r="H939" t="s">
        <v>8219</v>
      </c>
      <c r="I939">
        <v>479</v>
      </c>
      <c r="J939" s="21">
        <f t="shared" si="56"/>
        <v>0.33681148843633063</v>
      </c>
      <c r="K939" s="21">
        <f t="shared" si="57"/>
        <v>0.63187049396427331</v>
      </c>
      <c r="L939" t="s">
        <v>8221</v>
      </c>
      <c r="M939">
        <v>4</v>
      </c>
      <c r="N939" s="21">
        <f t="shared" si="58"/>
        <v>-0.22311723071659917</v>
      </c>
      <c r="O939" s="21">
        <f t="shared" si="59"/>
        <v>0.4117221340907683</v>
      </c>
    </row>
    <row r="940" spans="8:15">
      <c r="H940" t="s">
        <v>8219</v>
      </c>
      <c r="I940">
        <v>426</v>
      </c>
      <c r="J940" s="21">
        <f t="shared" si="56"/>
        <v>0.27406568433893796</v>
      </c>
      <c r="K940" s="21">
        <f t="shared" si="57"/>
        <v>0.60798292778187002</v>
      </c>
      <c r="L940" t="s">
        <v>8221</v>
      </c>
      <c r="M940">
        <v>12</v>
      </c>
      <c r="N940" s="21">
        <f t="shared" si="58"/>
        <v>-9.2922965653137429E-2</v>
      </c>
      <c r="O940" s="21">
        <f t="shared" si="59"/>
        <v>0.46298238036470224</v>
      </c>
    </row>
    <row r="941" spans="8:15">
      <c r="H941" t="s">
        <v>8219</v>
      </c>
      <c r="I941">
        <v>450</v>
      </c>
      <c r="J941" s="21">
        <f t="shared" si="56"/>
        <v>0.30247887864719125</v>
      </c>
      <c r="K941" s="21">
        <f t="shared" si="57"/>
        <v>0.61885648388539793</v>
      </c>
      <c r="L941" t="s">
        <v>8221</v>
      </c>
      <c r="M941">
        <v>0</v>
      </c>
      <c r="N941" s="21">
        <f t="shared" si="58"/>
        <v>-0.28821436324833005</v>
      </c>
      <c r="O941" s="21">
        <f t="shared" si="59"/>
        <v>0.386591327392803</v>
      </c>
    </row>
    <row r="942" spans="8:15">
      <c r="H942" t="s">
        <v>8219</v>
      </c>
      <c r="I942">
        <v>1780</v>
      </c>
      <c r="J942" s="21">
        <f t="shared" si="56"/>
        <v>1.8770433965628934</v>
      </c>
      <c r="K942" s="21">
        <f t="shared" si="57"/>
        <v>0.96974392685629596</v>
      </c>
      <c r="L942" t="s">
        <v>8221</v>
      </c>
      <c r="M942">
        <v>33</v>
      </c>
      <c r="N942" s="21">
        <f t="shared" si="58"/>
        <v>0.24883698013844968</v>
      </c>
      <c r="O942" s="21">
        <f t="shared" si="59"/>
        <v>0.59825655770167185</v>
      </c>
    </row>
    <row r="943" spans="8:15">
      <c r="H943" t="s">
        <v>8219</v>
      </c>
      <c r="I943">
        <v>122</v>
      </c>
      <c r="J943" s="21">
        <f t="shared" si="56"/>
        <v>-8.5834776898936815E-2</v>
      </c>
      <c r="K943" s="21">
        <f t="shared" si="57"/>
        <v>0.46579888025901045</v>
      </c>
      <c r="L943" t="s">
        <v>8221</v>
      </c>
      <c r="M943">
        <v>0</v>
      </c>
      <c r="N943" s="21">
        <f t="shared" si="58"/>
        <v>-0.28821436324833005</v>
      </c>
      <c r="O943" s="21">
        <f t="shared" si="59"/>
        <v>0.386591327392803</v>
      </c>
    </row>
    <row r="944" spans="8:15">
      <c r="H944" t="s">
        <v>8219</v>
      </c>
      <c r="I944">
        <v>95</v>
      </c>
      <c r="J944" s="21">
        <f t="shared" si="56"/>
        <v>-0.11779962049572175</v>
      </c>
      <c r="K944" s="21">
        <f t="shared" si="57"/>
        <v>0.45311321512759184</v>
      </c>
      <c r="L944" t="s">
        <v>8221</v>
      </c>
      <c r="M944">
        <v>4</v>
      </c>
      <c r="N944" s="21">
        <f t="shared" si="58"/>
        <v>-0.22311723071659917</v>
      </c>
      <c r="O944" s="21">
        <f t="shared" si="59"/>
        <v>0.4117221340907683</v>
      </c>
    </row>
    <row r="945" spans="8:15">
      <c r="H945" t="s">
        <v>8219</v>
      </c>
      <c r="I945">
        <v>325</v>
      </c>
      <c r="J945" s="21">
        <f t="shared" si="56"/>
        <v>0.15449349162503878</v>
      </c>
      <c r="K945" s="21">
        <f t="shared" si="57"/>
        <v>0.56138967872822887</v>
      </c>
      <c r="L945" t="s">
        <v>8221</v>
      </c>
      <c r="M945">
        <v>0</v>
      </c>
      <c r="N945" s="21">
        <f t="shared" si="58"/>
        <v>-0.28821436324833005</v>
      </c>
      <c r="O945" s="21">
        <f t="shared" si="59"/>
        <v>0.386591327392803</v>
      </c>
    </row>
    <row r="946" spans="8:15">
      <c r="H946" t="s">
        <v>8219</v>
      </c>
      <c r="I946">
        <v>353</v>
      </c>
      <c r="J946" s="21">
        <f t="shared" si="56"/>
        <v>0.18764221831800093</v>
      </c>
      <c r="K946" s="21">
        <f t="shared" si="57"/>
        <v>0.57442143569864701</v>
      </c>
      <c r="L946" t="s">
        <v>8221</v>
      </c>
      <c r="M946">
        <v>11</v>
      </c>
      <c r="N946" s="21">
        <f t="shared" si="58"/>
        <v>-0.10919724878607015</v>
      </c>
      <c r="O946" s="21">
        <f t="shared" si="59"/>
        <v>0.45652302120625177</v>
      </c>
    </row>
    <row r="947" spans="8:15">
      <c r="H947" t="s">
        <v>8219</v>
      </c>
      <c r="I947">
        <v>105</v>
      </c>
      <c r="J947" s="21">
        <f t="shared" si="56"/>
        <v>-0.10596078953394955</v>
      </c>
      <c r="K947" s="21">
        <f t="shared" si="57"/>
        <v>0.45780673120429732</v>
      </c>
      <c r="L947" t="s">
        <v>8221</v>
      </c>
      <c r="M947">
        <v>1</v>
      </c>
      <c r="N947" s="21">
        <f t="shared" si="58"/>
        <v>-0.27194008011539733</v>
      </c>
      <c r="O947" s="21">
        <f t="shared" si="59"/>
        <v>0.39283404631333929</v>
      </c>
    </row>
    <row r="948" spans="8:15">
      <c r="H948" t="s">
        <v>8219</v>
      </c>
      <c r="I948">
        <v>729</v>
      </c>
      <c r="J948" s="21">
        <f t="shared" si="56"/>
        <v>0.63278226248063552</v>
      </c>
      <c r="K948" s="21">
        <f t="shared" si="57"/>
        <v>0.73656207930123074</v>
      </c>
      <c r="L948" t="s">
        <v>8221</v>
      </c>
      <c r="M948">
        <v>5</v>
      </c>
      <c r="N948" s="21">
        <f t="shared" si="58"/>
        <v>-0.20684294758366648</v>
      </c>
      <c r="O948" s="21">
        <f t="shared" si="59"/>
        <v>0.41806625702373457</v>
      </c>
    </row>
    <row r="949" spans="8:15">
      <c r="H949" t="s">
        <v>8219</v>
      </c>
      <c r="I949">
        <v>454</v>
      </c>
      <c r="J949" s="21">
        <f t="shared" si="56"/>
        <v>0.30721441103190017</v>
      </c>
      <c r="K949" s="21">
        <f t="shared" si="57"/>
        <v>0.62065991141468013</v>
      </c>
      <c r="L949" t="s">
        <v>8221</v>
      </c>
      <c r="M949">
        <v>0</v>
      </c>
      <c r="N949" s="21">
        <f t="shared" si="58"/>
        <v>-0.28821436324833005</v>
      </c>
      <c r="O949" s="21">
        <f t="shared" si="59"/>
        <v>0.386591327392803</v>
      </c>
    </row>
    <row r="950" spans="8:15">
      <c r="H950" t="s">
        <v>8219</v>
      </c>
      <c r="I950">
        <v>539</v>
      </c>
      <c r="J950" s="21">
        <f t="shared" si="56"/>
        <v>0.40784447420696385</v>
      </c>
      <c r="K950" s="21">
        <f t="shared" si="57"/>
        <v>0.65830607004780706</v>
      </c>
      <c r="L950" t="s">
        <v>8221</v>
      </c>
      <c r="M950">
        <v>1</v>
      </c>
      <c r="N950" s="21">
        <f t="shared" si="58"/>
        <v>-0.27194008011539733</v>
      </c>
      <c r="O950" s="21">
        <f t="shared" si="59"/>
        <v>0.39283404631333929</v>
      </c>
    </row>
    <row r="951" spans="8:15">
      <c r="H951" t="s">
        <v>8219</v>
      </c>
      <c r="I951">
        <v>79</v>
      </c>
      <c r="J951" s="21">
        <f t="shared" si="56"/>
        <v>-0.13674175003455727</v>
      </c>
      <c r="K951" s="21">
        <f t="shared" si="57"/>
        <v>0.44561746385757939</v>
      </c>
      <c r="L951" t="s">
        <v>8221</v>
      </c>
      <c r="M951">
        <v>1</v>
      </c>
      <c r="N951" s="21">
        <f t="shared" si="58"/>
        <v>-0.27194008011539733</v>
      </c>
      <c r="O951" s="21">
        <f t="shared" si="59"/>
        <v>0.39283404631333929</v>
      </c>
    </row>
    <row r="952" spans="8:15">
      <c r="H952" t="s">
        <v>8219</v>
      </c>
      <c r="I952">
        <v>94</v>
      </c>
      <c r="J952" s="21">
        <f t="shared" si="56"/>
        <v>-0.11898350359189896</v>
      </c>
      <c r="K952" s="21">
        <f t="shared" si="57"/>
        <v>0.45264421257902987</v>
      </c>
      <c r="L952" t="s">
        <v>8221</v>
      </c>
      <c r="M952">
        <v>6</v>
      </c>
      <c r="N952" s="21">
        <f t="shared" si="58"/>
        <v>-0.19056866445073375</v>
      </c>
      <c r="O952" s="21">
        <f t="shared" si="59"/>
        <v>0.42443177118606484</v>
      </c>
    </row>
    <row r="953" spans="8:15">
      <c r="H953" t="s">
        <v>8219</v>
      </c>
      <c r="I953">
        <v>625</v>
      </c>
      <c r="J953" s="21">
        <f t="shared" si="56"/>
        <v>0.50965842047820475</v>
      </c>
      <c r="K953" s="21">
        <f t="shared" si="57"/>
        <v>0.69485460614975714</v>
      </c>
      <c r="L953" t="s">
        <v>8221</v>
      </c>
      <c r="M953">
        <v>8</v>
      </c>
      <c r="N953" s="21">
        <f t="shared" si="58"/>
        <v>-0.15802009818486831</v>
      </c>
      <c r="O953" s="21">
        <f t="shared" si="59"/>
        <v>0.43722048081346943</v>
      </c>
    </row>
    <row r="954" spans="8:15">
      <c r="H954" t="s">
        <v>8219</v>
      </c>
      <c r="I954">
        <v>508</v>
      </c>
      <c r="J954" s="21">
        <f t="shared" si="56"/>
        <v>0.37114409822547001</v>
      </c>
      <c r="K954" s="21">
        <f t="shared" si="57"/>
        <v>0.64473489637592729</v>
      </c>
      <c r="L954" t="s">
        <v>8221</v>
      </c>
      <c r="M954">
        <v>1</v>
      </c>
      <c r="N954" s="21">
        <f t="shared" si="58"/>
        <v>-0.27194008011539733</v>
      </c>
      <c r="O954" s="21">
        <f t="shared" si="59"/>
        <v>0.39283404631333929</v>
      </c>
    </row>
    <row r="955" spans="8:15">
      <c r="H955" t="s">
        <v>8219</v>
      </c>
      <c r="I955">
        <v>531</v>
      </c>
      <c r="J955" s="21">
        <f t="shared" si="56"/>
        <v>0.39837340943754607</v>
      </c>
      <c r="K955" s="21">
        <f t="shared" si="57"/>
        <v>0.65482252222408488</v>
      </c>
      <c r="L955" t="s">
        <v>8221</v>
      </c>
      <c r="M955">
        <v>0</v>
      </c>
      <c r="N955" s="21">
        <f t="shared" si="58"/>
        <v>-0.28821436324833005</v>
      </c>
      <c r="O955" s="21">
        <f t="shared" si="59"/>
        <v>0.386591327392803</v>
      </c>
    </row>
    <row r="956" spans="8:15">
      <c r="H956" t="s">
        <v>8219</v>
      </c>
      <c r="I956">
        <v>158</v>
      </c>
      <c r="J956" s="21">
        <f t="shared" si="56"/>
        <v>-4.3214985436556906E-2</v>
      </c>
      <c r="K956" s="21">
        <f t="shared" si="57"/>
        <v>0.48276507979866867</v>
      </c>
      <c r="L956" t="s">
        <v>8221</v>
      </c>
      <c r="M956">
        <v>2</v>
      </c>
      <c r="N956" s="21">
        <f t="shared" si="58"/>
        <v>-0.25566579698246461</v>
      </c>
      <c r="O956" s="21">
        <f t="shared" si="59"/>
        <v>0.39910445381051241</v>
      </c>
    </row>
    <row r="957" spans="8:15">
      <c r="H957" t="s">
        <v>8219</v>
      </c>
      <c r="I957">
        <v>508</v>
      </c>
      <c r="J957" s="21">
        <f t="shared" si="56"/>
        <v>0.37114409822547001</v>
      </c>
      <c r="K957" s="21">
        <f t="shared" si="57"/>
        <v>0.64473489637592729</v>
      </c>
      <c r="L957" t="s">
        <v>8221</v>
      </c>
      <c r="M957">
        <v>1</v>
      </c>
      <c r="N957" s="21">
        <f t="shared" si="58"/>
        <v>-0.27194008011539733</v>
      </c>
      <c r="O957" s="21">
        <f t="shared" si="59"/>
        <v>0.39283404631333929</v>
      </c>
    </row>
    <row r="958" spans="8:15">
      <c r="H958" t="s">
        <v>8219</v>
      </c>
      <c r="I958">
        <v>644</v>
      </c>
      <c r="J958" s="21">
        <f t="shared" si="56"/>
        <v>0.53215219930557189</v>
      </c>
      <c r="K958" s="21">
        <f t="shared" si="57"/>
        <v>0.70268970669631414</v>
      </c>
      <c r="L958" t="s">
        <v>8221</v>
      </c>
      <c r="M958">
        <v>0</v>
      </c>
      <c r="N958" s="21">
        <f t="shared" si="58"/>
        <v>-0.28821436324833005</v>
      </c>
      <c r="O958" s="21">
        <f t="shared" si="59"/>
        <v>0.386591327392803</v>
      </c>
    </row>
    <row r="959" spans="8:15">
      <c r="H959" t="s">
        <v>8219</v>
      </c>
      <c r="I959">
        <v>848</v>
      </c>
      <c r="J959" s="21">
        <f t="shared" si="56"/>
        <v>0.77366435092572472</v>
      </c>
      <c r="K959" s="21">
        <f t="shared" si="57"/>
        <v>0.78043534666749803</v>
      </c>
      <c r="L959" t="s">
        <v>8221</v>
      </c>
      <c r="M959">
        <v>1</v>
      </c>
      <c r="N959" s="21">
        <f t="shared" si="58"/>
        <v>-0.27194008011539733</v>
      </c>
      <c r="O959" s="21">
        <f t="shared" si="59"/>
        <v>0.39283404631333929</v>
      </c>
    </row>
    <row r="960" spans="8:15">
      <c r="H960" t="s">
        <v>8219</v>
      </c>
      <c r="I960">
        <v>429</v>
      </c>
      <c r="J960" s="21">
        <f t="shared" si="56"/>
        <v>0.27761733362746965</v>
      </c>
      <c r="K960" s="21">
        <f t="shared" si="57"/>
        <v>0.60934693765270009</v>
      </c>
      <c r="L960" t="s">
        <v>8221</v>
      </c>
      <c r="M960">
        <v>19</v>
      </c>
      <c r="N960" s="21">
        <f t="shared" si="58"/>
        <v>2.099701627739161E-2</v>
      </c>
      <c r="O960" s="21">
        <f t="shared" si="59"/>
        <v>0.50837598209105184</v>
      </c>
    </row>
    <row r="961" spans="8:15">
      <c r="H961" t="s">
        <v>8219</v>
      </c>
      <c r="I961">
        <v>204</v>
      </c>
      <c r="J961" s="21">
        <f t="shared" si="56"/>
        <v>1.1243636987595201E-2</v>
      </c>
      <c r="K961" s="21">
        <f t="shared" si="57"/>
        <v>0.50448546767130309</v>
      </c>
      <c r="L961" t="s">
        <v>8221</v>
      </c>
      <c r="M961">
        <v>27</v>
      </c>
      <c r="N961" s="21">
        <f t="shared" si="58"/>
        <v>0.15119128134085336</v>
      </c>
      <c r="O961" s="21">
        <f t="shared" si="59"/>
        <v>0.56008758614093224</v>
      </c>
    </row>
    <row r="962" spans="8:15">
      <c r="H962" t="s">
        <v>8219</v>
      </c>
      <c r="I962">
        <v>379</v>
      </c>
      <c r="J962" s="21">
        <f t="shared" ref="J962:J1025" si="60">STANDARDIZE(I962,$B$7,$B$12)</f>
        <v>0.21842317881860865</v>
      </c>
      <c r="K962" s="21">
        <f t="shared" ref="K962:K1025" si="61">_xlfn.NORM.S.DIST(J962,TRUE)</f>
        <v>0.58645029629338019</v>
      </c>
      <c r="L962" t="s">
        <v>8221</v>
      </c>
      <c r="M962">
        <v>7</v>
      </c>
      <c r="N962" s="21">
        <f t="shared" ref="N962:N1025" si="62">STANDARDIZE(M962,$C$7,$C$12)</f>
        <v>-0.17429438131780103</v>
      </c>
      <c r="O962" s="21">
        <f t="shared" ref="O962:O1025" si="63">_xlfn.NORM.S.DIST(N962,TRUE)</f>
        <v>0.43081705736078296</v>
      </c>
    </row>
    <row r="963" spans="8:15">
      <c r="H963" t="s">
        <v>8219</v>
      </c>
      <c r="I963">
        <v>271</v>
      </c>
      <c r="J963" s="21">
        <f t="shared" si="60"/>
        <v>9.0563804431468914E-2</v>
      </c>
      <c r="K963" s="21">
        <f t="shared" si="61"/>
        <v>0.53608040320963668</v>
      </c>
      <c r="L963" t="s">
        <v>8221</v>
      </c>
      <c r="M963">
        <v>14</v>
      </c>
      <c r="N963" s="21">
        <f t="shared" si="62"/>
        <v>-6.0374399387271988E-2</v>
      </c>
      <c r="O963" s="21">
        <f t="shared" si="63"/>
        <v>0.47592872389157587</v>
      </c>
    </row>
    <row r="964" spans="8:15">
      <c r="H964" t="s">
        <v>8219</v>
      </c>
      <c r="I964">
        <v>120</v>
      </c>
      <c r="J964" s="21">
        <f t="shared" si="60"/>
        <v>-8.8202543091291247E-2</v>
      </c>
      <c r="K964" s="21">
        <f t="shared" si="61"/>
        <v>0.46485784805124658</v>
      </c>
      <c r="L964" t="s">
        <v>8221</v>
      </c>
      <c r="M964">
        <v>5</v>
      </c>
      <c r="N964" s="21">
        <f t="shared" si="62"/>
        <v>-0.20684294758366648</v>
      </c>
      <c r="O964" s="21">
        <f t="shared" si="63"/>
        <v>0.41806625702373457</v>
      </c>
    </row>
    <row r="965" spans="8:15">
      <c r="H965" t="s">
        <v>8219</v>
      </c>
      <c r="I965">
        <v>140</v>
      </c>
      <c r="J965" s="21">
        <f t="shared" si="60"/>
        <v>-6.4524881167746864E-2</v>
      </c>
      <c r="K965" s="21">
        <f t="shared" si="61"/>
        <v>0.47427614804094426</v>
      </c>
      <c r="L965" t="s">
        <v>8221</v>
      </c>
      <c r="M965">
        <v>30</v>
      </c>
      <c r="N965" s="21">
        <f t="shared" si="62"/>
        <v>0.20001413073965152</v>
      </c>
      <c r="O965" s="21">
        <f t="shared" si="63"/>
        <v>0.5792652351537958</v>
      </c>
    </row>
    <row r="966" spans="8:15">
      <c r="H966" t="s">
        <v>8219</v>
      </c>
      <c r="I966">
        <v>193</v>
      </c>
      <c r="J966" s="21">
        <f t="shared" si="60"/>
        <v>-1.7790770703542149E-3</v>
      </c>
      <c r="K966" s="21">
        <f t="shared" si="61"/>
        <v>0.49929025131094906</v>
      </c>
      <c r="L966" t="s">
        <v>8221</v>
      </c>
      <c r="M966">
        <v>1</v>
      </c>
      <c r="N966" s="21">
        <f t="shared" si="62"/>
        <v>-0.27194008011539733</v>
      </c>
      <c r="O966" s="21">
        <f t="shared" si="63"/>
        <v>0.39283404631333929</v>
      </c>
    </row>
    <row r="967" spans="8:15">
      <c r="H967" t="s">
        <v>8219</v>
      </c>
      <c r="I967">
        <v>180</v>
      </c>
      <c r="J967" s="21">
        <f t="shared" si="60"/>
        <v>-1.7169557320658071E-2</v>
      </c>
      <c r="K967" s="21">
        <f t="shared" si="61"/>
        <v>0.49315067417368236</v>
      </c>
      <c r="L967" t="s">
        <v>8221</v>
      </c>
      <c r="M967">
        <v>0</v>
      </c>
      <c r="N967" s="21">
        <f t="shared" si="62"/>
        <v>-0.28821436324833005</v>
      </c>
      <c r="O967" s="21">
        <f t="shared" si="63"/>
        <v>0.386591327392803</v>
      </c>
    </row>
    <row r="968" spans="8:15">
      <c r="H968" t="s">
        <v>8219</v>
      </c>
      <c r="I968">
        <v>263</v>
      </c>
      <c r="J968" s="21">
        <f t="shared" si="60"/>
        <v>8.1092739662051161E-2</v>
      </c>
      <c r="K968" s="21">
        <f t="shared" si="61"/>
        <v>0.53231590020831354</v>
      </c>
      <c r="L968" t="s">
        <v>8221</v>
      </c>
      <c r="M968">
        <v>60</v>
      </c>
      <c r="N968" s="21">
        <f t="shared" si="62"/>
        <v>0.68824262472763309</v>
      </c>
      <c r="O968" s="21">
        <f t="shared" si="63"/>
        <v>0.75434999703319516</v>
      </c>
    </row>
    <row r="969" spans="8:15">
      <c r="H969" t="s">
        <v>8219</v>
      </c>
      <c r="I969">
        <v>217</v>
      </c>
      <c r="J969" s="21">
        <f t="shared" si="60"/>
        <v>2.6634117237899057E-2</v>
      </c>
      <c r="K969" s="21">
        <f t="shared" si="61"/>
        <v>0.51062421935779079</v>
      </c>
      <c r="L969" t="s">
        <v>8221</v>
      </c>
      <c r="M969">
        <v>84</v>
      </c>
      <c r="N969" s="21">
        <f t="shared" si="62"/>
        <v>1.0788254199180183</v>
      </c>
      <c r="O969" s="21">
        <f t="shared" si="63"/>
        <v>0.85966721965853488</v>
      </c>
    </row>
    <row r="970" spans="8:15">
      <c r="H970" t="s">
        <v>8219</v>
      </c>
      <c r="I970">
        <v>443</v>
      </c>
      <c r="J970" s="21">
        <f t="shared" si="60"/>
        <v>0.2941916969739507</v>
      </c>
      <c r="K970" s="21">
        <f t="shared" si="61"/>
        <v>0.61569428753974309</v>
      </c>
      <c r="L970" t="s">
        <v>8221</v>
      </c>
      <c r="M970">
        <v>47</v>
      </c>
      <c r="N970" s="21">
        <f t="shared" si="62"/>
        <v>0.47667694399950777</v>
      </c>
      <c r="O970" s="21">
        <f t="shared" si="63"/>
        <v>0.6832039084079059</v>
      </c>
    </row>
    <row r="971" spans="8:15">
      <c r="H971" t="s">
        <v>8219</v>
      </c>
      <c r="I971">
        <v>1373</v>
      </c>
      <c r="J971" s="21">
        <f t="shared" si="60"/>
        <v>1.395202976418765</v>
      </c>
      <c r="K971" s="21">
        <f t="shared" si="61"/>
        <v>0.91852268013246596</v>
      </c>
      <c r="L971" t="s">
        <v>8221</v>
      </c>
      <c r="M971">
        <v>66</v>
      </c>
      <c r="N971" s="21">
        <f t="shared" si="62"/>
        <v>0.78588832352522942</v>
      </c>
      <c r="O971" s="21">
        <f t="shared" si="63"/>
        <v>0.78403354209386888</v>
      </c>
    </row>
    <row r="972" spans="8:15">
      <c r="H972" t="s">
        <v>8219</v>
      </c>
      <c r="I972">
        <v>742</v>
      </c>
      <c r="J972" s="21">
        <f t="shared" si="60"/>
        <v>0.64817274273093939</v>
      </c>
      <c r="K972" s="21">
        <f t="shared" si="61"/>
        <v>0.74156338532433996</v>
      </c>
      <c r="L972" t="s">
        <v>8221</v>
      </c>
      <c r="M972">
        <v>171</v>
      </c>
      <c r="N972" s="21">
        <f t="shared" si="62"/>
        <v>2.4946880524831649</v>
      </c>
      <c r="O972" s="21">
        <f t="shared" si="63"/>
        <v>0.99369660471798371</v>
      </c>
    </row>
    <row r="973" spans="8:15">
      <c r="H973" t="s">
        <v>8219</v>
      </c>
      <c r="I973">
        <v>170</v>
      </c>
      <c r="J973" s="21">
        <f t="shared" si="60"/>
        <v>-2.9008388282430266E-2</v>
      </c>
      <c r="K973" s="21">
        <f t="shared" si="61"/>
        <v>0.48842895026445721</v>
      </c>
      <c r="L973" t="s">
        <v>8221</v>
      </c>
      <c r="M973">
        <v>29</v>
      </c>
      <c r="N973" s="21">
        <f t="shared" si="62"/>
        <v>0.1837398476067188</v>
      </c>
      <c r="O973" s="21">
        <f t="shared" si="63"/>
        <v>0.57289122640782708</v>
      </c>
    </row>
    <row r="974" spans="8:15">
      <c r="H974" t="s">
        <v>8219</v>
      </c>
      <c r="I974">
        <v>242</v>
      </c>
      <c r="J974" s="21">
        <f t="shared" si="60"/>
        <v>5.6231194642329549E-2</v>
      </c>
      <c r="K974" s="21">
        <f t="shared" si="61"/>
        <v>0.52242118463095855</v>
      </c>
      <c r="L974" t="s">
        <v>8221</v>
      </c>
      <c r="M974">
        <v>9</v>
      </c>
      <c r="N974" s="21">
        <f t="shared" si="62"/>
        <v>-0.14174581505193559</v>
      </c>
      <c r="O974" s="21">
        <f t="shared" si="63"/>
        <v>0.4436403925467165</v>
      </c>
    </row>
    <row r="975" spans="8:15">
      <c r="H975" t="s">
        <v>8219</v>
      </c>
      <c r="I975">
        <v>541</v>
      </c>
      <c r="J975" s="21">
        <f t="shared" si="60"/>
        <v>0.41021224039931825</v>
      </c>
      <c r="K975" s="21">
        <f t="shared" si="61"/>
        <v>0.65917486872667097</v>
      </c>
      <c r="L975" t="s">
        <v>8221</v>
      </c>
      <c r="M975">
        <v>27</v>
      </c>
      <c r="N975" s="21">
        <f t="shared" si="62"/>
        <v>0.15119128134085336</v>
      </c>
      <c r="O975" s="21">
        <f t="shared" si="63"/>
        <v>0.56008758614093224</v>
      </c>
    </row>
    <row r="976" spans="8:15">
      <c r="H976" t="s">
        <v>8219</v>
      </c>
      <c r="I976">
        <v>121</v>
      </c>
      <c r="J976" s="21">
        <f t="shared" si="60"/>
        <v>-8.7018659995114031E-2</v>
      </c>
      <c r="K976" s="21">
        <f t="shared" si="61"/>
        <v>0.46532833991886552</v>
      </c>
      <c r="L976" t="s">
        <v>8221</v>
      </c>
      <c r="M976">
        <v>2</v>
      </c>
      <c r="N976" s="21">
        <f t="shared" si="62"/>
        <v>-0.25566579698246461</v>
      </c>
      <c r="O976" s="21">
        <f t="shared" si="63"/>
        <v>0.39910445381051241</v>
      </c>
    </row>
    <row r="977" spans="8:15">
      <c r="H977" t="s">
        <v>8219</v>
      </c>
      <c r="I977">
        <v>621</v>
      </c>
      <c r="J977" s="21">
        <f t="shared" si="60"/>
        <v>0.50492288809349584</v>
      </c>
      <c r="K977" s="21">
        <f t="shared" si="61"/>
        <v>0.69319350118013667</v>
      </c>
      <c r="L977" t="s">
        <v>8221</v>
      </c>
      <c r="M977">
        <v>3</v>
      </c>
      <c r="N977" s="21">
        <f t="shared" si="62"/>
        <v>-0.23939151384953189</v>
      </c>
      <c r="O977" s="21">
        <f t="shared" si="63"/>
        <v>0.40540100485253827</v>
      </c>
    </row>
    <row r="978" spans="8:15">
      <c r="H978" t="s">
        <v>8219</v>
      </c>
      <c r="I978">
        <v>101</v>
      </c>
      <c r="J978" s="21">
        <f t="shared" si="60"/>
        <v>-0.11069632191865843</v>
      </c>
      <c r="K978" s="21">
        <f t="shared" si="61"/>
        <v>0.45592858136966657</v>
      </c>
      <c r="L978" t="s">
        <v>8221</v>
      </c>
      <c r="M978">
        <v>4</v>
      </c>
      <c r="N978" s="21">
        <f t="shared" si="62"/>
        <v>-0.22311723071659917</v>
      </c>
      <c r="O978" s="21">
        <f t="shared" si="63"/>
        <v>0.4117221340907683</v>
      </c>
    </row>
    <row r="979" spans="8:15">
      <c r="H979" t="s">
        <v>8219</v>
      </c>
      <c r="I979">
        <v>554</v>
      </c>
      <c r="J979" s="21">
        <f t="shared" si="60"/>
        <v>0.42560272064962212</v>
      </c>
      <c r="K979" s="21">
        <f t="shared" si="61"/>
        <v>0.66480132125833269</v>
      </c>
      <c r="L979" t="s">
        <v>8221</v>
      </c>
      <c r="M979">
        <v>2</v>
      </c>
      <c r="N979" s="21">
        <f t="shared" si="62"/>
        <v>-0.25566579698246461</v>
      </c>
      <c r="O979" s="21">
        <f t="shared" si="63"/>
        <v>0.39910445381051241</v>
      </c>
    </row>
    <row r="980" spans="8:15">
      <c r="H980" t="s">
        <v>8219</v>
      </c>
      <c r="I980">
        <v>666</v>
      </c>
      <c r="J980" s="21">
        <f t="shared" si="60"/>
        <v>0.55819762742147072</v>
      </c>
      <c r="K980" s="21">
        <f t="shared" si="61"/>
        <v>0.71164527958928026</v>
      </c>
      <c r="L980" t="s">
        <v>8221</v>
      </c>
      <c r="M980">
        <v>20</v>
      </c>
      <c r="N980" s="21">
        <f t="shared" si="62"/>
        <v>3.7271299410324331E-2</v>
      </c>
      <c r="O980" s="21">
        <f t="shared" si="63"/>
        <v>0.51486565533036766</v>
      </c>
    </row>
    <row r="981" spans="8:15">
      <c r="H981" t="s">
        <v>8219</v>
      </c>
      <c r="I981">
        <v>410</v>
      </c>
      <c r="J981" s="21">
        <f t="shared" si="60"/>
        <v>0.25512355480010246</v>
      </c>
      <c r="K981" s="21">
        <f t="shared" si="61"/>
        <v>0.60068616405698705</v>
      </c>
      <c r="L981" t="s">
        <v>8221</v>
      </c>
      <c r="M981">
        <v>3</v>
      </c>
      <c r="N981" s="21">
        <f t="shared" si="62"/>
        <v>-0.23939151384953189</v>
      </c>
      <c r="O981" s="21">
        <f t="shared" si="63"/>
        <v>0.40540100485253827</v>
      </c>
    </row>
    <row r="982" spans="8:15">
      <c r="H982" t="s">
        <v>8219</v>
      </c>
      <c r="I982">
        <v>375</v>
      </c>
      <c r="J982" s="21">
        <f t="shared" si="60"/>
        <v>0.21368764643389976</v>
      </c>
      <c r="K982" s="21">
        <f t="shared" si="61"/>
        <v>0.58460467722111553</v>
      </c>
      <c r="L982" t="s">
        <v>8221</v>
      </c>
      <c r="M982">
        <v>4</v>
      </c>
      <c r="N982" s="21">
        <f t="shared" si="62"/>
        <v>-0.22311723071659917</v>
      </c>
      <c r="O982" s="21">
        <f t="shared" si="63"/>
        <v>0.4117221340907683</v>
      </c>
    </row>
    <row r="983" spans="8:15">
      <c r="H983" t="s">
        <v>8219</v>
      </c>
      <c r="I983">
        <v>1364</v>
      </c>
      <c r="J983" s="21">
        <f t="shared" si="60"/>
        <v>1.3845480285531702</v>
      </c>
      <c r="K983" s="21">
        <f t="shared" si="61"/>
        <v>0.91690464377235958</v>
      </c>
      <c r="L983" t="s">
        <v>8221</v>
      </c>
      <c r="M983">
        <v>1</v>
      </c>
      <c r="N983" s="21">
        <f t="shared" si="62"/>
        <v>-0.27194008011539733</v>
      </c>
      <c r="O983" s="21">
        <f t="shared" si="63"/>
        <v>0.39283404631333929</v>
      </c>
    </row>
    <row r="984" spans="8:15">
      <c r="H984" t="s">
        <v>8219</v>
      </c>
      <c r="I984">
        <v>35</v>
      </c>
      <c r="J984" s="21">
        <f t="shared" si="60"/>
        <v>-0.18883260626635492</v>
      </c>
      <c r="K984" s="21">
        <f t="shared" si="61"/>
        <v>0.42511200772646551</v>
      </c>
      <c r="L984" t="s">
        <v>8221</v>
      </c>
      <c r="M984">
        <v>0</v>
      </c>
      <c r="N984" s="21">
        <f t="shared" si="62"/>
        <v>-0.28821436324833005</v>
      </c>
      <c r="O984" s="21">
        <f t="shared" si="63"/>
        <v>0.386591327392803</v>
      </c>
    </row>
    <row r="985" spans="8:15">
      <c r="H985" t="s">
        <v>8219</v>
      </c>
      <c r="I985">
        <v>203</v>
      </c>
      <c r="J985" s="21">
        <f t="shared" si="60"/>
        <v>1.0059753891417982E-2</v>
      </c>
      <c r="K985" s="21">
        <f t="shared" si="61"/>
        <v>0.50401319346931284</v>
      </c>
      <c r="L985" t="s">
        <v>8221</v>
      </c>
      <c r="M985">
        <v>0</v>
      </c>
      <c r="N985" s="21">
        <f t="shared" si="62"/>
        <v>-0.28821436324833005</v>
      </c>
      <c r="O985" s="21">
        <f t="shared" si="63"/>
        <v>0.386591327392803</v>
      </c>
    </row>
    <row r="986" spans="8:15">
      <c r="H986" t="s">
        <v>8219</v>
      </c>
      <c r="I986">
        <v>49</v>
      </c>
      <c r="J986" s="21">
        <f t="shared" si="60"/>
        <v>-0.17225824291987385</v>
      </c>
      <c r="K986" s="21">
        <f t="shared" si="61"/>
        <v>0.43161725545103624</v>
      </c>
      <c r="L986" t="s">
        <v>8221</v>
      </c>
      <c r="M986">
        <v>14</v>
      </c>
      <c r="N986" s="21">
        <f t="shared" si="62"/>
        <v>-6.0374399387271988E-2</v>
      </c>
      <c r="O986" s="21">
        <f t="shared" si="63"/>
        <v>0.47592872389157587</v>
      </c>
    </row>
    <row r="987" spans="8:15">
      <c r="H987" t="s">
        <v>8219</v>
      </c>
      <c r="I987">
        <v>5812</v>
      </c>
      <c r="J987" s="21">
        <f t="shared" si="60"/>
        <v>6.6504600403494436</v>
      </c>
      <c r="K987" s="21">
        <f t="shared" si="61"/>
        <v>0.99999999998539113</v>
      </c>
      <c r="L987" t="s">
        <v>8221</v>
      </c>
      <c r="M987">
        <v>1</v>
      </c>
      <c r="N987" s="21">
        <f t="shared" si="62"/>
        <v>-0.27194008011539733</v>
      </c>
      <c r="O987" s="21">
        <f t="shared" si="63"/>
        <v>0.39283404631333929</v>
      </c>
    </row>
    <row r="988" spans="8:15">
      <c r="H988" t="s">
        <v>8219</v>
      </c>
      <c r="I988">
        <v>1556</v>
      </c>
      <c r="J988" s="21">
        <f t="shared" si="60"/>
        <v>1.6118535830191962</v>
      </c>
      <c r="K988" s="21">
        <f t="shared" si="61"/>
        <v>0.94650309755721385</v>
      </c>
      <c r="L988" t="s">
        <v>8221</v>
      </c>
      <c r="M988">
        <v>118</v>
      </c>
      <c r="N988" s="21">
        <f t="shared" si="62"/>
        <v>1.6321510464377307</v>
      </c>
      <c r="O988" s="21">
        <f t="shared" si="63"/>
        <v>0.94867616476848216</v>
      </c>
    </row>
    <row r="989" spans="8:15">
      <c r="H989" t="s">
        <v>8219</v>
      </c>
      <c r="I989">
        <v>65</v>
      </c>
      <c r="J989" s="21">
        <f t="shared" si="60"/>
        <v>-0.15331611338103834</v>
      </c>
      <c r="K989" s="21">
        <f t="shared" si="61"/>
        <v>0.43907449712976016</v>
      </c>
      <c r="L989" t="s">
        <v>8221</v>
      </c>
      <c r="M989">
        <v>2</v>
      </c>
      <c r="N989" s="21">
        <f t="shared" si="62"/>
        <v>-0.25566579698246461</v>
      </c>
      <c r="O989" s="21">
        <f t="shared" si="63"/>
        <v>0.39910445381051241</v>
      </c>
    </row>
    <row r="990" spans="8:15">
      <c r="H990" t="s">
        <v>8219</v>
      </c>
      <c r="I990">
        <v>10</v>
      </c>
      <c r="J990" s="21">
        <f t="shared" si="60"/>
        <v>-0.21842968367078541</v>
      </c>
      <c r="K990" s="21">
        <f t="shared" si="61"/>
        <v>0.41354716981882511</v>
      </c>
      <c r="L990" t="s">
        <v>8221</v>
      </c>
      <c r="M990">
        <v>1</v>
      </c>
      <c r="N990" s="21">
        <f t="shared" si="62"/>
        <v>-0.27194008011539733</v>
      </c>
      <c r="O990" s="21">
        <f t="shared" si="63"/>
        <v>0.39283404631333929</v>
      </c>
    </row>
    <row r="991" spans="8:15">
      <c r="H991" t="s">
        <v>8219</v>
      </c>
      <c r="I991">
        <v>76</v>
      </c>
      <c r="J991" s="21">
        <f t="shared" si="60"/>
        <v>-0.14029339932308893</v>
      </c>
      <c r="K991" s="21">
        <f t="shared" si="61"/>
        <v>0.44421408966288911</v>
      </c>
      <c r="L991" t="s">
        <v>8221</v>
      </c>
      <c r="M991">
        <v>3</v>
      </c>
      <c r="N991" s="21">
        <f t="shared" si="62"/>
        <v>-0.23939151384953189</v>
      </c>
      <c r="O991" s="21">
        <f t="shared" si="63"/>
        <v>0.40540100485253827</v>
      </c>
    </row>
    <row r="992" spans="8:15">
      <c r="H992" t="s">
        <v>8219</v>
      </c>
      <c r="I992">
        <v>263</v>
      </c>
      <c r="J992" s="21">
        <f t="shared" si="60"/>
        <v>8.1092739662051161E-2</v>
      </c>
      <c r="K992" s="21">
        <f t="shared" si="61"/>
        <v>0.53231590020831354</v>
      </c>
      <c r="L992" t="s">
        <v>8221</v>
      </c>
      <c r="M992">
        <v>1</v>
      </c>
      <c r="N992" s="21">
        <f t="shared" si="62"/>
        <v>-0.27194008011539733</v>
      </c>
      <c r="O992" s="21">
        <f t="shared" si="63"/>
        <v>0.39283404631333929</v>
      </c>
    </row>
    <row r="993" spans="8:15">
      <c r="H993" t="s">
        <v>8219</v>
      </c>
      <c r="I993">
        <v>1530</v>
      </c>
      <c r="J993" s="21">
        <f t="shared" si="60"/>
        <v>1.5810726225185885</v>
      </c>
      <c r="K993" s="21">
        <f t="shared" si="61"/>
        <v>0.94306928315017213</v>
      </c>
      <c r="L993" t="s">
        <v>8221</v>
      </c>
      <c r="M993">
        <v>3</v>
      </c>
      <c r="N993" s="21">
        <f t="shared" si="62"/>
        <v>-0.23939151384953189</v>
      </c>
      <c r="O993" s="21">
        <f t="shared" si="63"/>
        <v>0.40540100485253827</v>
      </c>
    </row>
    <row r="994" spans="8:15">
      <c r="H994" t="s">
        <v>8219</v>
      </c>
      <c r="I994">
        <v>278</v>
      </c>
      <c r="J994" s="21">
        <f t="shared" si="60"/>
        <v>9.8850986104709465E-2</v>
      </c>
      <c r="K994" s="21">
        <f t="shared" si="61"/>
        <v>0.53937170718008121</v>
      </c>
      <c r="L994" t="s">
        <v>8221</v>
      </c>
      <c r="M994">
        <v>38</v>
      </c>
      <c r="N994" s="21">
        <f t="shared" si="62"/>
        <v>0.33020839580311329</v>
      </c>
      <c r="O994" s="21">
        <f t="shared" si="63"/>
        <v>0.62937874830832152</v>
      </c>
    </row>
    <row r="995" spans="8:15">
      <c r="H995" t="s">
        <v>8219</v>
      </c>
      <c r="I995">
        <v>350</v>
      </c>
      <c r="J995" s="21">
        <f t="shared" si="60"/>
        <v>0.18409056902946927</v>
      </c>
      <c r="K995" s="21">
        <f t="shared" si="61"/>
        <v>0.57302879756650327</v>
      </c>
      <c r="L995" t="s">
        <v>8221</v>
      </c>
      <c r="M995">
        <v>52</v>
      </c>
      <c r="N995" s="21">
        <f t="shared" si="62"/>
        <v>0.55804835966417132</v>
      </c>
      <c r="O995" s="21">
        <f t="shared" si="63"/>
        <v>0.71159431900124903</v>
      </c>
    </row>
    <row r="996" spans="8:15">
      <c r="H996" t="s">
        <v>8219</v>
      </c>
      <c r="I996">
        <v>470</v>
      </c>
      <c r="J996" s="21">
        <f t="shared" si="60"/>
        <v>0.32615654057073568</v>
      </c>
      <c r="K996" s="21">
        <f t="shared" si="61"/>
        <v>0.62784703970197164</v>
      </c>
      <c r="L996" t="s">
        <v>8221</v>
      </c>
      <c r="M996">
        <v>2</v>
      </c>
      <c r="N996" s="21">
        <f t="shared" si="62"/>
        <v>-0.25566579698246461</v>
      </c>
      <c r="O996" s="21">
        <f t="shared" si="63"/>
        <v>0.39910445381051241</v>
      </c>
    </row>
    <row r="997" spans="8:15">
      <c r="H997" t="s">
        <v>8219</v>
      </c>
      <c r="I997">
        <v>3</v>
      </c>
      <c r="J997" s="21">
        <f t="shared" si="60"/>
        <v>-0.22671686534402596</v>
      </c>
      <c r="K997" s="21">
        <f t="shared" si="61"/>
        <v>0.41032195596264776</v>
      </c>
      <c r="L997" t="s">
        <v>8221</v>
      </c>
      <c r="M997">
        <v>0</v>
      </c>
      <c r="N997" s="21">
        <f t="shared" si="62"/>
        <v>-0.28821436324833005</v>
      </c>
      <c r="O997" s="21">
        <f t="shared" si="63"/>
        <v>0.386591327392803</v>
      </c>
    </row>
    <row r="998" spans="8:15">
      <c r="H998" t="s">
        <v>8219</v>
      </c>
      <c r="I998">
        <v>8200</v>
      </c>
      <c r="J998" s="21">
        <f t="shared" si="60"/>
        <v>9.4775728740206446</v>
      </c>
      <c r="K998" s="21">
        <f t="shared" si="61"/>
        <v>1</v>
      </c>
      <c r="L998" t="s">
        <v>8221</v>
      </c>
      <c r="M998">
        <v>4</v>
      </c>
      <c r="N998" s="21">
        <f t="shared" si="62"/>
        <v>-0.22311723071659917</v>
      </c>
      <c r="O998" s="21">
        <f t="shared" si="63"/>
        <v>0.4117221340907683</v>
      </c>
    </row>
    <row r="999" spans="8:15">
      <c r="H999" t="s">
        <v>8219</v>
      </c>
      <c r="I999">
        <v>8359</v>
      </c>
      <c r="J999" s="21">
        <f t="shared" si="60"/>
        <v>9.665810286312821</v>
      </c>
      <c r="K999" s="21">
        <f t="shared" si="61"/>
        <v>1</v>
      </c>
      <c r="L999" t="s">
        <v>8221</v>
      </c>
      <c r="M999">
        <v>4</v>
      </c>
      <c r="N999" s="21">
        <f t="shared" si="62"/>
        <v>-0.22311723071659917</v>
      </c>
      <c r="O999" s="21">
        <f t="shared" si="63"/>
        <v>0.4117221340907683</v>
      </c>
    </row>
    <row r="1000" spans="8:15">
      <c r="H1000" t="s">
        <v>8219</v>
      </c>
      <c r="I1000">
        <v>188</v>
      </c>
      <c r="J1000" s="21">
        <f t="shared" si="60"/>
        <v>-7.6984925512403133E-3</v>
      </c>
      <c r="K1000" s="21">
        <f t="shared" si="61"/>
        <v>0.49692877616291314</v>
      </c>
      <c r="L1000" t="s">
        <v>8221</v>
      </c>
      <c r="M1000">
        <v>18</v>
      </c>
      <c r="N1000" s="21">
        <f t="shared" si="62"/>
        <v>4.72273314445889E-3</v>
      </c>
      <c r="O1000" s="21">
        <f t="shared" si="63"/>
        <v>0.50188409092651587</v>
      </c>
    </row>
    <row r="1001" spans="8:15">
      <c r="H1001" t="s">
        <v>8219</v>
      </c>
      <c r="I1001">
        <v>48</v>
      </c>
      <c r="J1001" s="21">
        <f t="shared" si="60"/>
        <v>-0.17344212601605108</v>
      </c>
      <c r="K1001" s="21">
        <f t="shared" si="61"/>
        <v>0.43115195752981167</v>
      </c>
      <c r="L1001" t="s">
        <v>8221</v>
      </c>
      <c r="M1001">
        <v>0</v>
      </c>
      <c r="N1001" s="21">
        <f t="shared" si="62"/>
        <v>-0.28821436324833005</v>
      </c>
      <c r="O1001" s="21">
        <f t="shared" si="63"/>
        <v>0.386591327392803</v>
      </c>
    </row>
    <row r="1002" spans="8:15">
      <c r="H1002" t="s">
        <v>8219</v>
      </c>
      <c r="I1002">
        <v>607</v>
      </c>
      <c r="J1002" s="21">
        <f t="shared" si="60"/>
        <v>0.48834852474701479</v>
      </c>
      <c r="K1002" s="21">
        <f t="shared" si="61"/>
        <v>0.68734850199104536</v>
      </c>
      <c r="L1002" t="s">
        <v>8221</v>
      </c>
      <c r="M1002">
        <v>22</v>
      </c>
      <c r="N1002" s="21">
        <f t="shared" si="62"/>
        <v>6.9819865676189766E-2</v>
      </c>
      <c r="O1002" s="21">
        <f t="shared" si="63"/>
        <v>0.5278314823803516</v>
      </c>
    </row>
    <row r="1003" spans="8:15">
      <c r="H1003" t="s">
        <v>8219</v>
      </c>
      <c r="I1003">
        <v>50</v>
      </c>
      <c r="J1003" s="21">
        <f t="shared" si="60"/>
        <v>-0.17107435982369662</v>
      </c>
      <c r="K1003" s="21">
        <f t="shared" si="61"/>
        <v>0.43208264827181631</v>
      </c>
      <c r="L1003" t="s">
        <v>8221</v>
      </c>
      <c r="M1003">
        <v>49</v>
      </c>
      <c r="N1003" s="21">
        <f t="shared" si="62"/>
        <v>0.50922551026537322</v>
      </c>
      <c r="O1003" s="21">
        <f t="shared" si="63"/>
        <v>0.69470291807860407</v>
      </c>
    </row>
    <row r="1004" spans="8:15">
      <c r="H1004" t="s">
        <v>8219</v>
      </c>
      <c r="I1004">
        <v>55</v>
      </c>
      <c r="J1004" s="21">
        <f t="shared" si="60"/>
        <v>-0.16515494434281053</v>
      </c>
      <c r="K1004" s="21">
        <f t="shared" si="61"/>
        <v>0.43441101369818969</v>
      </c>
      <c r="L1004" t="s">
        <v>8221</v>
      </c>
      <c r="M1004">
        <v>19</v>
      </c>
      <c r="N1004" s="21">
        <f t="shared" si="62"/>
        <v>2.099701627739161E-2</v>
      </c>
      <c r="O1004" s="21">
        <f t="shared" si="63"/>
        <v>0.50837598209105184</v>
      </c>
    </row>
    <row r="1005" spans="8:15">
      <c r="H1005" t="s">
        <v>8219</v>
      </c>
      <c r="I1005">
        <v>38</v>
      </c>
      <c r="J1005" s="21">
        <f t="shared" si="60"/>
        <v>-0.18528095697782326</v>
      </c>
      <c r="K1005" s="21">
        <f t="shared" si="61"/>
        <v>0.42650433678101174</v>
      </c>
      <c r="L1005" t="s">
        <v>8221</v>
      </c>
      <c r="M1005">
        <v>4</v>
      </c>
      <c r="N1005" s="21">
        <f t="shared" si="62"/>
        <v>-0.22311723071659917</v>
      </c>
      <c r="O1005" s="21">
        <f t="shared" si="63"/>
        <v>0.4117221340907683</v>
      </c>
    </row>
    <row r="1006" spans="8:15">
      <c r="H1006" t="s">
        <v>8219</v>
      </c>
      <c r="I1006">
        <v>25</v>
      </c>
      <c r="J1006" s="21">
        <f t="shared" si="60"/>
        <v>-0.20067143722812711</v>
      </c>
      <c r="K1006" s="21">
        <f t="shared" si="61"/>
        <v>0.42047774758660955</v>
      </c>
      <c r="L1006" t="s">
        <v>8221</v>
      </c>
      <c r="M1006">
        <v>4</v>
      </c>
      <c r="N1006" s="21">
        <f t="shared" si="62"/>
        <v>-0.22311723071659917</v>
      </c>
      <c r="O1006" s="21">
        <f t="shared" si="63"/>
        <v>0.4117221340907683</v>
      </c>
    </row>
    <row r="1007" spans="8:15">
      <c r="H1007" t="s">
        <v>8219</v>
      </c>
      <c r="I1007">
        <v>46</v>
      </c>
      <c r="J1007" s="21">
        <f t="shared" si="60"/>
        <v>-0.17580989220840551</v>
      </c>
      <c r="K1007" s="21">
        <f t="shared" si="61"/>
        <v>0.43022164891630016</v>
      </c>
      <c r="L1007" t="s">
        <v>8221</v>
      </c>
      <c r="M1007">
        <v>2</v>
      </c>
      <c r="N1007" s="21">
        <f t="shared" si="62"/>
        <v>-0.25566579698246461</v>
      </c>
      <c r="O1007" s="21">
        <f t="shared" si="63"/>
        <v>0.39910445381051241</v>
      </c>
    </row>
    <row r="1008" spans="8:15">
      <c r="H1008" t="s">
        <v>8219</v>
      </c>
      <c r="I1008">
        <v>83</v>
      </c>
      <c r="J1008" s="21">
        <f t="shared" si="60"/>
        <v>-0.13200621764984838</v>
      </c>
      <c r="K1008" s="21">
        <f t="shared" si="61"/>
        <v>0.44748968690811475</v>
      </c>
      <c r="L1008" t="s">
        <v>8221</v>
      </c>
      <c r="M1008">
        <v>0</v>
      </c>
      <c r="N1008" s="21">
        <f t="shared" si="62"/>
        <v>-0.28821436324833005</v>
      </c>
      <c r="O1008" s="21">
        <f t="shared" si="63"/>
        <v>0.386591327392803</v>
      </c>
    </row>
    <row r="1009" spans="8:15">
      <c r="H1009" t="s">
        <v>8219</v>
      </c>
      <c r="I1009">
        <v>35</v>
      </c>
      <c r="J1009" s="21">
        <f t="shared" si="60"/>
        <v>-0.18883260626635492</v>
      </c>
      <c r="K1009" s="21">
        <f t="shared" si="61"/>
        <v>0.42511200772646551</v>
      </c>
      <c r="L1009" t="s">
        <v>8221</v>
      </c>
      <c r="M1009">
        <v>0</v>
      </c>
      <c r="N1009" s="21">
        <f t="shared" si="62"/>
        <v>-0.28821436324833005</v>
      </c>
      <c r="O1009" s="21">
        <f t="shared" si="63"/>
        <v>0.386591327392803</v>
      </c>
    </row>
    <row r="1010" spans="8:15">
      <c r="H1010" t="s">
        <v>8219</v>
      </c>
      <c r="I1010">
        <v>25</v>
      </c>
      <c r="J1010" s="21">
        <f t="shared" si="60"/>
        <v>-0.20067143722812711</v>
      </c>
      <c r="K1010" s="21">
        <f t="shared" si="61"/>
        <v>0.42047774758660955</v>
      </c>
      <c r="L1010" t="s">
        <v>8221</v>
      </c>
      <c r="M1010">
        <v>14</v>
      </c>
      <c r="N1010" s="21">
        <f t="shared" si="62"/>
        <v>-6.0374399387271988E-2</v>
      </c>
      <c r="O1010" s="21">
        <f t="shared" si="63"/>
        <v>0.47592872389157587</v>
      </c>
    </row>
    <row r="1011" spans="8:15">
      <c r="H1011" t="s">
        <v>8219</v>
      </c>
      <c r="I1011">
        <v>75</v>
      </c>
      <c r="J1011" s="21">
        <f t="shared" si="60"/>
        <v>-0.14147728241926613</v>
      </c>
      <c r="K1011" s="21">
        <f t="shared" si="61"/>
        <v>0.44374645276098784</v>
      </c>
      <c r="L1011" t="s">
        <v>8221</v>
      </c>
      <c r="M1011">
        <v>8</v>
      </c>
      <c r="N1011" s="21">
        <f t="shared" si="62"/>
        <v>-0.15802009818486831</v>
      </c>
      <c r="O1011" s="21">
        <f t="shared" si="63"/>
        <v>0.43722048081346943</v>
      </c>
    </row>
    <row r="1012" spans="8:15">
      <c r="H1012" t="s">
        <v>8219</v>
      </c>
      <c r="I1012">
        <v>62</v>
      </c>
      <c r="J1012" s="21">
        <f t="shared" si="60"/>
        <v>-0.15686776266957</v>
      </c>
      <c r="K1012" s="21">
        <f t="shared" si="61"/>
        <v>0.43767453346415719</v>
      </c>
      <c r="L1012" t="s">
        <v>8221</v>
      </c>
      <c r="M1012">
        <v>0</v>
      </c>
      <c r="N1012" s="21">
        <f t="shared" si="62"/>
        <v>-0.28821436324833005</v>
      </c>
      <c r="O1012" s="21">
        <f t="shared" si="63"/>
        <v>0.386591327392803</v>
      </c>
    </row>
    <row r="1013" spans="8:15">
      <c r="H1013" t="s">
        <v>8219</v>
      </c>
      <c r="I1013">
        <v>160</v>
      </c>
      <c r="J1013" s="21">
        <f t="shared" si="60"/>
        <v>-4.0847219244202461E-2</v>
      </c>
      <c r="K1013" s="21">
        <f t="shared" si="61"/>
        <v>0.483708847617836</v>
      </c>
      <c r="L1013" t="s">
        <v>8221</v>
      </c>
      <c r="M1013">
        <v>15</v>
      </c>
      <c r="N1013" s="21">
        <f t="shared" si="62"/>
        <v>-4.4100116254339267E-2</v>
      </c>
      <c r="O1013" s="21">
        <f t="shared" si="63"/>
        <v>0.48241230005939256</v>
      </c>
    </row>
    <row r="1014" spans="8:15">
      <c r="H1014" t="s">
        <v>8219</v>
      </c>
      <c r="I1014">
        <v>246</v>
      </c>
      <c r="J1014" s="21">
        <f t="shared" si="60"/>
        <v>6.0966727027038425E-2</v>
      </c>
      <c r="K1014" s="21">
        <f t="shared" si="61"/>
        <v>0.52430714613558593</v>
      </c>
      <c r="L1014" t="s">
        <v>8221</v>
      </c>
      <c r="M1014">
        <v>33</v>
      </c>
      <c r="N1014" s="21">
        <f t="shared" si="62"/>
        <v>0.24883698013844968</v>
      </c>
      <c r="O1014" s="21">
        <f t="shared" si="63"/>
        <v>0.59825655770167185</v>
      </c>
    </row>
    <row r="1015" spans="8:15">
      <c r="H1015" t="s">
        <v>8219</v>
      </c>
      <c r="I1015">
        <v>55</v>
      </c>
      <c r="J1015" s="21">
        <f t="shared" si="60"/>
        <v>-0.16515494434281053</v>
      </c>
      <c r="K1015" s="21">
        <f t="shared" si="61"/>
        <v>0.43441101369818969</v>
      </c>
      <c r="L1015" t="s">
        <v>8221</v>
      </c>
      <c r="M1015">
        <v>2</v>
      </c>
      <c r="N1015" s="21">
        <f t="shared" si="62"/>
        <v>-0.25566579698246461</v>
      </c>
      <c r="O1015" s="21">
        <f t="shared" si="63"/>
        <v>0.39910445381051241</v>
      </c>
    </row>
    <row r="1016" spans="8:15">
      <c r="H1016" t="s">
        <v>8219</v>
      </c>
      <c r="I1016">
        <v>23</v>
      </c>
      <c r="J1016" s="21">
        <f t="shared" si="60"/>
        <v>-0.20303920342048157</v>
      </c>
      <c r="K1016" s="21">
        <f t="shared" si="61"/>
        <v>0.41955219522003828</v>
      </c>
      <c r="L1016" t="s">
        <v>8221</v>
      </c>
      <c r="M1016">
        <v>6</v>
      </c>
      <c r="N1016" s="21">
        <f t="shared" si="62"/>
        <v>-0.19056866445073375</v>
      </c>
      <c r="O1016" s="21">
        <f t="shared" si="63"/>
        <v>0.42443177118606484</v>
      </c>
    </row>
    <row r="1017" spans="8:15">
      <c r="H1017" t="s">
        <v>8219</v>
      </c>
      <c r="I1017">
        <v>72</v>
      </c>
      <c r="J1017" s="21">
        <f t="shared" si="60"/>
        <v>-0.14502893170779779</v>
      </c>
      <c r="K1017" s="21">
        <f t="shared" si="61"/>
        <v>0.44234401453813776</v>
      </c>
      <c r="L1017" t="s">
        <v>8221</v>
      </c>
      <c r="M1017">
        <v>2</v>
      </c>
      <c r="N1017" s="21">
        <f t="shared" si="62"/>
        <v>-0.25566579698246461</v>
      </c>
      <c r="O1017" s="21">
        <f t="shared" si="63"/>
        <v>0.39910445381051241</v>
      </c>
    </row>
    <row r="1018" spans="8:15">
      <c r="H1018" t="s">
        <v>8219</v>
      </c>
      <c r="I1018">
        <v>22</v>
      </c>
      <c r="J1018" s="21">
        <f t="shared" si="60"/>
        <v>-0.20422308651665877</v>
      </c>
      <c r="K1018" s="21">
        <f t="shared" si="61"/>
        <v>0.41908958554528158</v>
      </c>
      <c r="L1018" t="s">
        <v>8221</v>
      </c>
      <c r="M1018">
        <v>0</v>
      </c>
      <c r="N1018" s="21">
        <f t="shared" si="62"/>
        <v>-0.28821436324833005</v>
      </c>
      <c r="O1018" s="21">
        <f t="shared" si="63"/>
        <v>0.386591327392803</v>
      </c>
    </row>
    <row r="1019" spans="8:15">
      <c r="H1019" t="s">
        <v>8219</v>
      </c>
      <c r="I1019">
        <v>14</v>
      </c>
      <c r="J1019" s="21">
        <f t="shared" si="60"/>
        <v>-0.21369415128607655</v>
      </c>
      <c r="K1019" s="21">
        <f t="shared" si="61"/>
        <v>0.41539278629720855</v>
      </c>
      <c r="L1019" t="s">
        <v>8221</v>
      </c>
      <c r="M1019">
        <v>4</v>
      </c>
      <c r="N1019" s="21">
        <f t="shared" si="62"/>
        <v>-0.22311723071659917</v>
      </c>
      <c r="O1019" s="21">
        <f t="shared" si="63"/>
        <v>0.4117221340907683</v>
      </c>
    </row>
    <row r="1020" spans="8:15">
      <c r="H1020" t="s">
        <v>8219</v>
      </c>
      <c r="I1020">
        <v>38</v>
      </c>
      <c r="J1020" s="21">
        <f t="shared" si="60"/>
        <v>-0.18528095697782326</v>
      </c>
      <c r="K1020" s="21">
        <f t="shared" si="61"/>
        <v>0.42650433678101174</v>
      </c>
      <c r="L1020" t="s">
        <v>8221</v>
      </c>
      <c r="M1020">
        <v>1</v>
      </c>
      <c r="N1020" s="21">
        <f t="shared" si="62"/>
        <v>-0.27194008011539733</v>
      </c>
      <c r="O1020" s="21">
        <f t="shared" si="63"/>
        <v>0.39283404631333929</v>
      </c>
    </row>
    <row r="1021" spans="8:15">
      <c r="H1021" t="s">
        <v>8219</v>
      </c>
      <c r="I1021">
        <v>32</v>
      </c>
      <c r="J1021" s="21">
        <f t="shared" si="60"/>
        <v>-0.19238425555488659</v>
      </c>
      <c r="K1021" s="21">
        <f t="shared" si="61"/>
        <v>0.42372061214729434</v>
      </c>
      <c r="L1021" t="s">
        <v>8221</v>
      </c>
      <c r="M1021">
        <v>3</v>
      </c>
      <c r="N1021" s="21">
        <f t="shared" si="62"/>
        <v>-0.23939151384953189</v>
      </c>
      <c r="O1021" s="21">
        <f t="shared" si="63"/>
        <v>0.40540100485253827</v>
      </c>
    </row>
    <row r="1022" spans="8:15">
      <c r="H1022" t="s">
        <v>8219</v>
      </c>
      <c r="I1022">
        <v>63</v>
      </c>
      <c r="J1022" s="21">
        <f t="shared" si="60"/>
        <v>-0.15568387957339277</v>
      </c>
      <c r="K1022" s="21">
        <f t="shared" si="61"/>
        <v>0.43814110223022118</v>
      </c>
      <c r="L1022" t="s">
        <v>8221</v>
      </c>
      <c r="M1022">
        <v>4</v>
      </c>
      <c r="N1022" s="21">
        <f t="shared" si="62"/>
        <v>-0.22311723071659917</v>
      </c>
      <c r="O1022" s="21">
        <f t="shared" si="63"/>
        <v>0.4117221340907683</v>
      </c>
    </row>
    <row r="1023" spans="8:15">
      <c r="H1023" t="s">
        <v>8219</v>
      </c>
      <c r="I1023">
        <v>27</v>
      </c>
      <c r="J1023" s="21">
        <f t="shared" si="60"/>
        <v>-0.19830367103577268</v>
      </c>
      <c r="K1023" s="21">
        <f t="shared" si="61"/>
        <v>0.42140373982723822</v>
      </c>
      <c r="L1023" t="s">
        <v>8221</v>
      </c>
      <c r="M1023">
        <v>0</v>
      </c>
      <c r="N1023" s="21">
        <f t="shared" si="62"/>
        <v>-0.28821436324833005</v>
      </c>
      <c r="O1023" s="21">
        <f t="shared" si="63"/>
        <v>0.386591327392803</v>
      </c>
    </row>
    <row r="1024" spans="8:15">
      <c r="H1024" t="s">
        <v>8219</v>
      </c>
      <c r="I1024">
        <v>44</v>
      </c>
      <c r="J1024" s="21">
        <f t="shared" si="60"/>
        <v>-0.17817765840075994</v>
      </c>
      <c r="K1024" s="21">
        <f t="shared" si="61"/>
        <v>0.42929172748783145</v>
      </c>
      <c r="L1024" t="s">
        <v>8221</v>
      </c>
      <c r="M1024">
        <v>4</v>
      </c>
      <c r="N1024" s="21">
        <f t="shared" si="62"/>
        <v>-0.22311723071659917</v>
      </c>
      <c r="O1024" s="21">
        <f t="shared" si="63"/>
        <v>0.4117221340907683</v>
      </c>
    </row>
    <row r="1025" spans="8:15">
      <c r="H1025" t="s">
        <v>8219</v>
      </c>
      <c r="I1025">
        <v>38</v>
      </c>
      <c r="J1025" s="21">
        <f t="shared" si="60"/>
        <v>-0.18528095697782326</v>
      </c>
      <c r="K1025" s="21">
        <f t="shared" si="61"/>
        <v>0.42650433678101174</v>
      </c>
      <c r="L1025" t="s">
        <v>8221</v>
      </c>
      <c r="M1025">
        <v>3</v>
      </c>
      <c r="N1025" s="21">
        <f t="shared" si="62"/>
        <v>-0.23939151384953189</v>
      </c>
      <c r="O1025" s="21">
        <f t="shared" si="63"/>
        <v>0.40540100485253827</v>
      </c>
    </row>
    <row r="1026" spans="8:15">
      <c r="H1026" t="s">
        <v>8219</v>
      </c>
      <c r="I1026">
        <v>115</v>
      </c>
      <c r="J1026" s="21">
        <f t="shared" ref="J1026:J1089" si="64">STANDARDIZE(I1026,$B$7,$B$12)</f>
        <v>-9.4121958572177353E-2</v>
      </c>
      <c r="K1026" s="21">
        <f t="shared" ref="K1026:K1089" si="65">_xlfn.NORM.S.DIST(J1026,TRUE)</f>
        <v>0.46250613869671464</v>
      </c>
      <c r="L1026" t="s">
        <v>8221</v>
      </c>
      <c r="M1026">
        <v>34</v>
      </c>
      <c r="N1026" s="21">
        <f t="shared" ref="N1026:N1089" si="66">STANDARDIZE(M1026,$C$7,$C$12)</f>
        <v>0.2651112632713824</v>
      </c>
      <c r="O1026" s="21">
        <f t="shared" ref="O1026:O1089" si="67">_xlfn.NORM.S.DIST(N1026,TRUE)</f>
        <v>0.60453812456847389</v>
      </c>
    </row>
    <row r="1027" spans="8:15">
      <c r="H1027" t="s">
        <v>8219</v>
      </c>
      <c r="I1027">
        <v>37</v>
      </c>
      <c r="J1027" s="21">
        <f t="shared" si="64"/>
        <v>-0.18646484007400049</v>
      </c>
      <c r="K1027" s="21">
        <f t="shared" si="65"/>
        <v>0.42604012442217087</v>
      </c>
      <c r="L1027" t="s">
        <v>8221</v>
      </c>
      <c r="M1027">
        <v>2</v>
      </c>
      <c r="N1027" s="21">
        <f t="shared" si="66"/>
        <v>-0.25566579698246461</v>
      </c>
      <c r="O1027" s="21">
        <f t="shared" si="67"/>
        <v>0.39910445381051241</v>
      </c>
    </row>
    <row r="1028" spans="8:15">
      <c r="H1028" t="s">
        <v>8219</v>
      </c>
      <c r="I1028">
        <v>99</v>
      </c>
      <c r="J1028" s="21">
        <f t="shared" si="64"/>
        <v>-0.11306408811101286</v>
      </c>
      <c r="K1028" s="21">
        <f t="shared" si="65"/>
        <v>0.4549898729575298</v>
      </c>
      <c r="L1028" t="s">
        <v>8221</v>
      </c>
      <c r="M1028">
        <v>33</v>
      </c>
      <c r="N1028" s="21">
        <f t="shared" si="66"/>
        <v>0.24883698013844968</v>
      </c>
      <c r="O1028" s="21">
        <f t="shared" si="67"/>
        <v>0.59825655770167185</v>
      </c>
    </row>
    <row r="1029" spans="8:15">
      <c r="H1029" t="s">
        <v>8219</v>
      </c>
      <c r="I1029">
        <v>44</v>
      </c>
      <c r="J1029" s="21">
        <f t="shared" si="64"/>
        <v>-0.17817765840075994</v>
      </c>
      <c r="K1029" s="21">
        <f t="shared" si="65"/>
        <v>0.42929172748783145</v>
      </c>
      <c r="L1029" t="s">
        <v>8221</v>
      </c>
      <c r="M1029">
        <v>0</v>
      </c>
      <c r="N1029" s="21">
        <f t="shared" si="66"/>
        <v>-0.28821436324833005</v>
      </c>
      <c r="O1029" s="21">
        <f t="shared" si="67"/>
        <v>0.386591327392803</v>
      </c>
    </row>
    <row r="1030" spans="8:15">
      <c r="H1030" t="s">
        <v>8219</v>
      </c>
      <c r="I1030">
        <v>58</v>
      </c>
      <c r="J1030" s="21">
        <f t="shared" si="64"/>
        <v>-0.16160329505427887</v>
      </c>
      <c r="K1030" s="21">
        <f t="shared" si="65"/>
        <v>0.43580913117281905</v>
      </c>
      <c r="L1030" t="s">
        <v>8221</v>
      </c>
      <c r="M1030">
        <v>0</v>
      </c>
      <c r="N1030" s="21">
        <f t="shared" si="66"/>
        <v>-0.28821436324833005</v>
      </c>
      <c r="O1030" s="21">
        <f t="shared" si="67"/>
        <v>0.386591327392803</v>
      </c>
    </row>
    <row r="1031" spans="8:15">
      <c r="H1031" t="s">
        <v>8219</v>
      </c>
      <c r="I1031">
        <v>191</v>
      </c>
      <c r="J1031" s="21">
        <f t="shared" si="64"/>
        <v>-4.1468432627086542E-3</v>
      </c>
      <c r="K1031" s="21">
        <f t="shared" si="65"/>
        <v>0.49834565363375094</v>
      </c>
      <c r="L1031" t="s">
        <v>8221</v>
      </c>
      <c r="M1031">
        <v>1</v>
      </c>
      <c r="N1031" s="21">
        <f t="shared" si="66"/>
        <v>-0.27194008011539733</v>
      </c>
      <c r="O1031" s="21">
        <f t="shared" si="67"/>
        <v>0.39283404631333929</v>
      </c>
    </row>
    <row r="1032" spans="8:15">
      <c r="H1032" t="s">
        <v>8219</v>
      </c>
      <c r="I1032">
        <v>40</v>
      </c>
      <c r="J1032" s="21">
        <f t="shared" si="64"/>
        <v>-0.18291319078546883</v>
      </c>
      <c r="K1032" s="21">
        <f t="shared" si="65"/>
        <v>0.42743306637991424</v>
      </c>
      <c r="L1032" t="s">
        <v>8221</v>
      </c>
      <c r="M1032">
        <v>13</v>
      </c>
      <c r="N1032" s="21">
        <f t="shared" si="66"/>
        <v>-7.6648682520204708E-2</v>
      </c>
      <c r="O1032" s="21">
        <f t="shared" si="67"/>
        <v>0.46945151489289888</v>
      </c>
    </row>
    <row r="1033" spans="8:15">
      <c r="H1033" t="s">
        <v>8219</v>
      </c>
      <c r="I1033">
        <v>38</v>
      </c>
      <c r="J1033" s="21">
        <f t="shared" si="64"/>
        <v>-0.18528095697782326</v>
      </c>
      <c r="K1033" s="21">
        <f t="shared" si="65"/>
        <v>0.42650433678101174</v>
      </c>
      <c r="L1033" t="s">
        <v>8221</v>
      </c>
      <c r="M1033">
        <v>2</v>
      </c>
      <c r="N1033" s="21">
        <f t="shared" si="66"/>
        <v>-0.25566579698246461</v>
      </c>
      <c r="O1033" s="21">
        <f t="shared" si="67"/>
        <v>0.39910445381051241</v>
      </c>
    </row>
    <row r="1034" spans="8:15">
      <c r="H1034" t="s">
        <v>8219</v>
      </c>
      <c r="I1034">
        <v>39</v>
      </c>
      <c r="J1034" s="21">
        <f t="shared" si="64"/>
        <v>-0.18409707388164603</v>
      </c>
      <c r="K1034" s="21">
        <f t="shared" si="65"/>
        <v>0.4269686509764512</v>
      </c>
      <c r="L1034" t="s">
        <v>8221</v>
      </c>
      <c r="M1034">
        <v>36</v>
      </c>
      <c r="N1034" s="21">
        <f t="shared" si="66"/>
        <v>0.29765982953724784</v>
      </c>
      <c r="O1034" s="21">
        <f t="shared" si="67"/>
        <v>0.61701859713537444</v>
      </c>
    </row>
    <row r="1035" spans="8:15">
      <c r="H1035" t="s">
        <v>8219</v>
      </c>
      <c r="I1035">
        <v>11</v>
      </c>
      <c r="J1035" s="21">
        <f t="shared" si="64"/>
        <v>-0.21724580057460821</v>
      </c>
      <c r="K1035" s="21">
        <f t="shared" si="65"/>
        <v>0.41400839659505645</v>
      </c>
      <c r="L1035" t="s">
        <v>8221</v>
      </c>
      <c r="M1035">
        <v>1</v>
      </c>
      <c r="N1035" s="21">
        <f t="shared" si="66"/>
        <v>-0.27194008011539733</v>
      </c>
      <c r="O1035" s="21">
        <f t="shared" si="67"/>
        <v>0.39283404631333929</v>
      </c>
    </row>
    <row r="1036" spans="8:15">
      <c r="H1036" t="s">
        <v>8219</v>
      </c>
      <c r="I1036">
        <v>107</v>
      </c>
      <c r="J1036" s="21">
        <f t="shared" si="64"/>
        <v>-0.10359302334159511</v>
      </c>
      <c r="K1036" s="21">
        <f t="shared" si="65"/>
        <v>0.45874616222088654</v>
      </c>
      <c r="L1036" t="s">
        <v>8221</v>
      </c>
      <c r="M1036">
        <v>15</v>
      </c>
      <c r="N1036" s="21">
        <f t="shared" si="66"/>
        <v>-4.4100116254339267E-2</v>
      </c>
      <c r="O1036" s="21">
        <f t="shared" si="67"/>
        <v>0.48241230005939256</v>
      </c>
    </row>
    <row r="1037" spans="8:15">
      <c r="H1037" t="s">
        <v>8219</v>
      </c>
      <c r="I1037">
        <v>147</v>
      </c>
      <c r="J1037" s="21">
        <f t="shared" si="64"/>
        <v>-5.623769949450632E-2</v>
      </c>
      <c r="K1037" s="21">
        <f t="shared" si="65"/>
        <v>0.47757622440843511</v>
      </c>
      <c r="L1037" t="s">
        <v>8221</v>
      </c>
      <c r="M1037">
        <v>1</v>
      </c>
      <c r="N1037" s="21">
        <f t="shared" si="66"/>
        <v>-0.27194008011539733</v>
      </c>
      <c r="O1037" s="21">
        <f t="shared" si="67"/>
        <v>0.39283404631333929</v>
      </c>
    </row>
    <row r="1038" spans="8:15">
      <c r="H1038" t="s">
        <v>8219</v>
      </c>
      <c r="I1038">
        <v>36</v>
      </c>
      <c r="J1038" s="21">
        <f t="shared" si="64"/>
        <v>-0.18764872317017769</v>
      </c>
      <c r="K1038" s="21">
        <f t="shared" si="65"/>
        <v>0.42557601452808019</v>
      </c>
      <c r="L1038" t="s">
        <v>8221</v>
      </c>
      <c r="M1038">
        <v>0</v>
      </c>
      <c r="N1038" s="21">
        <f t="shared" si="66"/>
        <v>-0.28821436324833005</v>
      </c>
      <c r="O1038" s="21">
        <f t="shared" si="67"/>
        <v>0.386591327392803</v>
      </c>
    </row>
    <row r="1039" spans="8:15">
      <c r="H1039" t="s">
        <v>8219</v>
      </c>
      <c r="I1039">
        <v>92</v>
      </c>
      <c r="J1039" s="21">
        <f t="shared" si="64"/>
        <v>-0.1213512697842534</v>
      </c>
      <c r="K1039" s="21">
        <f t="shared" si="65"/>
        <v>0.45170640631047504</v>
      </c>
      <c r="L1039" t="s">
        <v>8221</v>
      </c>
      <c r="M1039">
        <v>1</v>
      </c>
      <c r="N1039" s="21">
        <f t="shared" si="66"/>
        <v>-0.27194008011539733</v>
      </c>
      <c r="O1039" s="21">
        <f t="shared" si="67"/>
        <v>0.39283404631333929</v>
      </c>
    </row>
    <row r="1040" spans="8:15">
      <c r="H1040" t="s">
        <v>8219</v>
      </c>
      <c r="I1040">
        <v>35</v>
      </c>
      <c r="J1040" s="21">
        <f t="shared" si="64"/>
        <v>-0.18883260626635492</v>
      </c>
      <c r="K1040" s="21">
        <f t="shared" si="65"/>
        <v>0.42511200772646551</v>
      </c>
      <c r="L1040" t="s">
        <v>8221</v>
      </c>
      <c r="M1040">
        <v>0</v>
      </c>
      <c r="N1040" s="21">
        <f t="shared" si="66"/>
        <v>-0.28821436324833005</v>
      </c>
      <c r="O1040" s="21">
        <f t="shared" si="67"/>
        <v>0.386591327392803</v>
      </c>
    </row>
    <row r="1041" spans="8:15">
      <c r="H1041" t="s">
        <v>8219</v>
      </c>
      <c r="I1041">
        <v>17</v>
      </c>
      <c r="J1041" s="21">
        <f t="shared" si="64"/>
        <v>-0.21014250199754489</v>
      </c>
      <c r="K1041" s="21">
        <f t="shared" si="65"/>
        <v>0.41677822710273815</v>
      </c>
      <c r="L1041" t="s">
        <v>8221</v>
      </c>
      <c r="M1041">
        <v>0</v>
      </c>
      <c r="N1041" s="21">
        <f t="shared" si="66"/>
        <v>-0.28821436324833005</v>
      </c>
      <c r="O1041" s="21">
        <f t="shared" si="67"/>
        <v>0.386591327392803</v>
      </c>
    </row>
    <row r="1042" spans="8:15">
      <c r="H1042" t="s">
        <v>8219</v>
      </c>
      <c r="I1042">
        <v>22</v>
      </c>
      <c r="J1042" s="21">
        <f t="shared" si="64"/>
        <v>-0.20422308651665877</v>
      </c>
      <c r="K1042" s="21">
        <f t="shared" si="65"/>
        <v>0.41908958554528158</v>
      </c>
      <c r="L1042" t="s">
        <v>8221</v>
      </c>
      <c r="M1042">
        <v>1</v>
      </c>
      <c r="N1042" s="21">
        <f t="shared" si="66"/>
        <v>-0.27194008011539733</v>
      </c>
      <c r="O1042" s="21">
        <f t="shared" si="67"/>
        <v>0.39283404631333929</v>
      </c>
    </row>
    <row r="1043" spans="8:15">
      <c r="H1043" t="s">
        <v>8219</v>
      </c>
      <c r="I1043">
        <v>69</v>
      </c>
      <c r="J1043" s="21">
        <f t="shared" si="64"/>
        <v>-0.14858058099632945</v>
      </c>
      <c r="K1043" s="21">
        <f t="shared" si="65"/>
        <v>0.44094229851308525</v>
      </c>
      <c r="L1043" t="s">
        <v>8221</v>
      </c>
      <c r="M1043">
        <v>39</v>
      </c>
      <c r="N1043" s="21">
        <f t="shared" si="66"/>
        <v>0.34648267893604601</v>
      </c>
      <c r="O1043" s="21">
        <f t="shared" si="67"/>
        <v>0.63551000038664951</v>
      </c>
    </row>
    <row r="1044" spans="8:15">
      <c r="H1044" t="s">
        <v>8219</v>
      </c>
      <c r="I1044">
        <v>13</v>
      </c>
      <c r="J1044" s="21">
        <f t="shared" si="64"/>
        <v>-0.21487803438225375</v>
      </c>
      <c r="K1044" s="21">
        <f t="shared" si="65"/>
        <v>0.41493120545075307</v>
      </c>
      <c r="L1044" t="s">
        <v>8221</v>
      </c>
      <c r="M1044">
        <v>0</v>
      </c>
      <c r="N1044" s="21">
        <f t="shared" si="66"/>
        <v>-0.28821436324833005</v>
      </c>
      <c r="O1044" s="21">
        <f t="shared" si="67"/>
        <v>0.386591327392803</v>
      </c>
    </row>
    <row r="1045" spans="8:15">
      <c r="H1045" t="s">
        <v>8219</v>
      </c>
      <c r="I1045">
        <v>58</v>
      </c>
      <c r="J1045" s="21">
        <f t="shared" si="64"/>
        <v>-0.16160329505427887</v>
      </c>
      <c r="K1045" s="21">
        <f t="shared" si="65"/>
        <v>0.43580913117281905</v>
      </c>
      <c r="L1045" t="s">
        <v>8221</v>
      </c>
      <c r="M1045">
        <v>0</v>
      </c>
      <c r="N1045" s="21">
        <f t="shared" si="66"/>
        <v>-0.28821436324833005</v>
      </c>
      <c r="O1045" s="21">
        <f t="shared" si="67"/>
        <v>0.386591327392803</v>
      </c>
    </row>
    <row r="1046" spans="8:15">
      <c r="H1046" t="s">
        <v>8219</v>
      </c>
      <c r="I1046">
        <v>44</v>
      </c>
      <c r="J1046" s="21">
        <f t="shared" si="64"/>
        <v>-0.17817765840075994</v>
      </c>
      <c r="K1046" s="21">
        <f t="shared" si="65"/>
        <v>0.42929172748783145</v>
      </c>
      <c r="L1046" t="s">
        <v>8221</v>
      </c>
      <c r="M1046">
        <v>3</v>
      </c>
      <c r="N1046" s="21">
        <f t="shared" si="66"/>
        <v>-0.23939151384953189</v>
      </c>
      <c r="O1046" s="21">
        <f t="shared" si="67"/>
        <v>0.40540100485253827</v>
      </c>
    </row>
    <row r="1047" spans="8:15">
      <c r="H1047" t="s">
        <v>8219</v>
      </c>
      <c r="I1047">
        <v>83</v>
      </c>
      <c r="J1047" s="21">
        <f t="shared" si="64"/>
        <v>-0.13200621764984838</v>
      </c>
      <c r="K1047" s="21">
        <f t="shared" si="65"/>
        <v>0.44748968690811475</v>
      </c>
      <c r="L1047" t="s">
        <v>8221</v>
      </c>
      <c r="M1047">
        <v>1</v>
      </c>
      <c r="N1047" s="21">
        <f t="shared" si="66"/>
        <v>-0.27194008011539733</v>
      </c>
      <c r="O1047" s="21">
        <f t="shared" si="67"/>
        <v>0.39283404631333929</v>
      </c>
    </row>
    <row r="1048" spans="8:15">
      <c r="H1048" t="s">
        <v>8219</v>
      </c>
      <c r="I1048">
        <v>117</v>
      </c>
      <c r="J1048" s="21">
        <f t="shared" si="64"/>
        <v>-9.1754192379822908E-2</v>
      </c>
      <c r="K1048" s="21">
        <f t="shared" si="65"/>
        <v>0.4634466698262103</v>
      </c>
      <c r="L1048" t="s">
        <v>8221</v>
      </c>
      <c r="M1048">
        <v>13</v>
      </c>
      <c r="N1048" s="21">
        <f t="shared" si="66"/>
        <v>-7.6648682520204708E-2</v>
      </c>
      <c r="O1048" s="21">
        <f t="shared" si="67"/>
        <v>0.46945151489289888</v>
      </c>
    </row>
    <row r="1049" spans="8:15">
      <c r="H1049" t="s">
        <v>8219</v>
      </c>
      <c r="I1049">
        <v>32</v>
      </c>
      <c r="J1049" s="21">
        <f t="shared" si="64"/>
        <v>-0.19238425555488659</v>
      </c>
      <c r="K1049" s="21">
        <f t="shared" si="65"/>
        <v>0.42372061214729434</v>
      </c>
      <c r="L1049" t="s">
        <v>8221</v>
      </c>
      <c r="M1049">
        <v>0</v>
      </c>
      <c r="N1049" s="21">
        <f t="shared" si="66"/>
        <v>-0.28821436324833005</v>
      </c>
      <c r="O1049" s="21">
        <f t="shared" si="67"/>
        <v>0.386591327392803</v>
      </c>
    </row>
    <row r="1050" spans="8:15">
      <c r="H1050" t="s">
        <v>8219</v>
      </c>
      <c r="I1050">
        <v>8</v>
      </c>
      <c r="J1050" s="21">
        <f t="shared" si="64"/>
        <v>-0.22079744986313984</v>
      </c>
      <c r="K1050" s="21">
        <f t="shared" si="65"/>
        <v>0.41262507464844178</v>
      </c>
      <c r="L1050" t="s">
        <v>8221</v>
      </c>
      <c r="M1050">
        <v>6</v>
      </c>
      <c r="N1050" s="21">
        <f t="shared" si="66"/>
        <v>-0.19056866445073375</v>
      </c>
      <c r="O1050" s="21">
        <f t="shared" si="67"/>
        <v>0.42443177118606484</v>
      </c>
    </row>
    <row r="1051" spans="8:15">
      <c r="H1051" t="s">
        <v>8219</v>
      </c>
      <c r="I1051">
        <v>340</v>
      </c>
      <c r="J1051" s="21">
        <f t="shared" si="64"/>
        <v>0.17225173806769709</v>
      </c>
      <c r="K1051" s="21">
        <f t="shared" si="65"/>
        <v>0.56838018770425403</v>
      </c>
      <c r="L1051" t="s">
        <v>8221</v>
      </c>
      <c r="M1051">
        <v>0</v>
      </c>
      <c r="N1051" s="21">
        <f t="shared" si="66"/>
        <v>-0.28821436324833005</v>
      </c>
      <c r="O1051" s="21">
        <f t="shared" si="67"/>
        <v>0.386591327392803</v>
      </c>
    </row>
    <row r="1052" spans="8:15">
      <c r="H1052" t="s">
        <v>8219</v>
      </c>
      <c r="I1052">
        <v>7</v>
      </c>
      <c r="J1052" s="21">
        <f t="shared" si="64"/>
        <v>-0.22198133295931707</v>
      </c>
      <c r="K1052" s="21">
        <f t="shared" si="65"/>
        <v>0.41216420748434612</v>
      </c>
      <c r="L1052" t="s">
        <v>8221</v>
      </c>
      <c r="M1052">
        <v>14</v>
      </c>
      <c r="N1052" s="21">
        <f t="shared" si="66"/>
        <v>-6.0374399387271988E-2</v>
      </c>
      <c r="O1052" s="21">
        <f t="shared" si="67"/>
        <v>0.47592872389157587</v>
      </c>
    </row>
    <row r="1053" spans="8:15">
      <c r="H1053" t="s">
        <v>8219</v>
      </c>
      <c r="I1053">
        <v>19</v>
      </c>
      <c r="J1053" s="21">
        <f t="shared" si="64"/>
        <v>-0.20777473580519043</v>
      </c>
      <c r="K1053" s="21">
        <f t="shared" si="65"/>
        <v>0.4177024300117067</v>
      </c>
      <c r="L1053" t="s">
        <v>8221</v>
      </c>
      <c r="M1053">
        <v>5</v>
      </c>
      <c r="N1053" s="21">
        <f t="shared" si="66"/>
        <v>-0.20684294758366648</v>
      </c>
      <c r="O1053" s="21">
        <f t="shared" si="67"/>
        <v>0.41806625702373457</v>
      </c>
    </row>
    <row r="1054" spans="8:15">
      <c r="H1054" t="s">
        <v>8219</v>
      </c>
      <c r="I1054">
        <v>47</v>
      </c>
      <c r="J1054" s="21">
        <f t="shared" si="64"/>
        <v>-0.17462600911222828</v>
      </c>
      <c r="K1054" s="21">
        <f t="shared" si="65"/>
        <v>0.43068675514080984</v>
      </c>
      <c r="L1054" t="s">
        <v>8221</v>
      </c>
      <c r="M1054">
        <v>6</v>
      </c>
      <c r="N1054" s="21">
        <f t="shared" si="66"/>
        <v>-0.19056866445073375</v>
      </c>
      <c r="O1054" s="21">
        <f t="shared" si="67"/>
        <v>0.42443177118606484</v>
      </c>
    </row>
    <row r="1055" spans="8:15">
      <c r="H1055" t="s">
        <v>8219</v>
      </c>
      <c r="I1055">
        <v>13</v>
      </c>
      <c r="J1055" s="21">
        <f t="shared" si="64"/>
        <v>-0.21487803438225375</v>
      </c>
      <c r="K1055" s="21">
        <f t="shared" si="65"/>
        <v>0.41493120545075307</v>
      </c>
      <c r="L1055" t="s">
        <v>8221</v>
      </c>
      <c r="M1055">
        <v>15</v>
      </c>
      <c r="N1055" s="21">
        <f t="shared" si="66"/>
        <v>-4.4100116254339267E-2</v>
      </c>
      <c r="O1055" s="21">
        <f t="shared" si="67"/>
        <v>0.48241230005939256</v>
      </c>
    </row>
    <row r="1056" spans="8:15">
      <c r="H1056" t="s">
        <v>8219</v>
      </c>
      <c r="I1056">
        <v>90</v>
      </c>
      <c r="J1056" s="21">
        <f t="shared" si="64"/>
        <v>-0.12371903597660784</v>
      </c>
      <c r="K1056" s="21">
        <f t="shared" si="65"/>
        <v>0.45076886946430572</v>
      </c>
      <c r="L1056" t="s">
        <v>8221</v>
      </c>
      <c r="M1056">
        <v>0</v>
      </c>
      <c r="N1056" s="21">
        <f t="shared" si="66"/>
        <v>-0.28821436324833005</v>
      </c>
      <c r="O1056" s="21">
        <f t="shared" si="67"/>
        <v>0.386591327392803</v>
      </c>
    </row>
    <row r="1057" spans="8:15">
      <c r="H1057" t="s">
        <v>8219</v>
      </c>
      <c r="I1057">
        <v>63</v>
      </c>
      <c r="J1057" s="21">
        <f t="shared" si="64"/>
        <v>-0.15568387957339277</v>
      </c>
      <c r="K1057" s="21">
        <f t="shared" si="65"/>
        <v>0.43814110223022118</v>
      </c>
      <c r="L1057" t="s">
        <v>8221</v>
      </c>
      <c r="M1057">
        <v>1</v>
      </c>
      <c r="N1057" s="21">
        <f t="shared" si="66"/>
        <v>-0.27194008011539733</v>
      </c>
      <c r="O1057" s="21">
        <f t="shared" si="67"/>
        <v>0.39283404631333929</v>
      </c>
    </row>
    <row r="1058" spans="8:15">
      <c r="H1058" t="s">
        <v>8219</v>
      </c>
      <c r="I1058">
        <v>26</v>
      </c>
      <c r="J1058" s="21">
        <f t="shared" si="64"/>
        <v>-0.19948755413194991</v>
      </c>
      <c r="K1058" s="21">
        <f t="shared" si="65"/>
        <v>0.4209406890340468</v>
      </c>
      <c r="L1058" t="s">
        <v>8221</v>
      </c>
      <c r="M1058">
        <v>9</v>
      </c>
      <c r="N1058" s="21">
        <f t="shared" si="66"/>
        <v>-0.14174581505193559</v>
      </c>
      <c r="O1058" s="21">
        <f t="shared" si="67"/>
        <v>0.4436403925467165</v>
      </c>
    </row>
    <row r="1059" spans="8:15">
      <c r="H1059" t="s">
        <v>8219</v>
      </c>
      <c r="I1059">
        <v>71</v>
      </c>
      <c r="J1059" s="21">
        <f t="shared" si="64"/>
        <v>-0.14621281480397502</v>
      </c>
      <c r="K1059" s="21">
        <f t="shared" si="65"/>
        <v>0.44187669476401492</v>
      </c>
      <c r="L1059" t="s">
        <v>8221</v>
      </c>
      <c r="M1059">
        <v>3</v>
      </c>
      <c r="N1059" s="21">
        <f t="shared" si="66"/>
        <v>-0.23939151384953189</v>
      </c>
      <c r="O1059" s="21">
        <f t="shared" si="67"/>
        <v>0.40540100485253827</v>
      </c>
    </row>
    <row r="1060" spans="8:15">
      <c r="H1060" t="s">
        <v>8219</v>
      </c>
      <c r="I1060">
        <v>38</v>
      </c>
      <c r="J1060" s="21">
        <f t="shared" si="64"/>
        <v>-0.18528095697782326</v>
      </c>
      <c r="K1060" s="21">
        <f t="shared" si="65"/>
        <v>0.42650433678101174</v>
      </c>
      <c r="L1060" t="s">
        <v>8221</v>
      </c>
      <c r="M1060">
        <v>3</v>
      </c>
      <c r="N1060" s="21">
        <f t="shared" si="66"/>
        <v>-0.23939151384953189</v>
      </c>
      <c r="O1060" s="21">
        <f t="shared" si="67"/>
        <v>0.40540100485253827</v>
      </c>
    </row>
    <row r="1061" spans="8:15">
      <c r="H1061" t="s">
        <v>8219</v>
      </c>
      <c r="I1061">
        <v>859</v>
      </c>
      <c r="J1061" s="21">
        <f t="shared" si="64"/>
        <v>0.78668706498367413</v>
      </c>
      <c r="K1061" s="21">
        <f t="shared" si="65"/>
        <v>0.78426746102321943</v>
      </c>
      <c r="L1061" t="s">
        <v>8221</v>
      </c>
      <c r="M1061">
        <v>1</v>
      </c>
      <c r="N1061" s="21">
        <f t="shared" si="66"/>
        <v>-0.27194008011539733</v>
      </c>
      <c r="O1061" s="21">
        <f t="shared" si="67"/>
        <v>0.39283404631333929</v>
      </c>
    </row>
    <row r="1062" spans="8:15">
      <c r="H1062" t="s">
        <v>8219</v>
      </c>
      <c r="I1062">
        <v>21</v>
      </c>
      <c r="J1062" s="21">
        <f t="shared" si="64"/>
        <v>-0.205406969612836</v>
      </c>
      <c r="K1062" s="21">
        <f t="shared" si="65"/>
        <v>0.41862708770502882</v>
      </c>
      <c r="L1062" t="s">
        <v>8221</v>
      </c>
      <c r="M1062">
        <v>3</v>
      </c>
      <c r="N1062" s="21">
        <f t="shared" si="66"/>
        <v>-0.23939151384953189</v>
      </c>
      <c r="O1062" s="21">
        <f t="shared" si="67"/>
        <v>0.40540100485253827</v>
      </c>
    </row>
    <row r="1063" spans="8:15">
      <c r="H1063" t="s">
        <v>8219</v>
      </c>
      <c r="I1063">
        <v>78</v>
      </c>
      <c r="J1063" s="21">
        <f t="shared" si="64"/>
        <v>-0.13792563313073447</v>
      </c>
      <c r="K1063" s="21">
        <f t="shared" si="65"/>
        <v>0.4451495958540907</v>
      </c>
      <c r="L1063" t="s">
        <v>8221</v>
      </c>
      <c r="M1063">
        <v>0</v>
      </c>
      <c r="N1063" s="21">
        <f t="shared" si="66"/>
        <v>-0.28821436324833005</v>
      </c>
      <c r="O1063" s="21">
        <f t="shared" si="67"/>
        <v>0.386591327392803</v>
      </c>
    </row>
    <row r="1064" spans="8:15">
      <c r="H1064" t="s">
        <v>8219</v>
      </c>
      <c r="I1064">
        <v>53</v>
      </c>
      <c r="J1064" s="21">
        <f t="shared" si="64"/>
        <v>-0.16752271053516496</v>
      </c>
      <c r="K1064" s="21">
        <f t="shared" si="65"/>
        <v>0.43347938979890799</v>
      </c>
      <c r="L1064" t="s">
        <v>8221</v>
      </c>
      <c r="M1064">
        <v>2</v>
      </c>
      <c r="N1064" s="21">
        <f t="shared" si="66"/>
        <v>-0.25566579698246461</v>
      </c>
      <c r="O1064" s="21">
        <f t="shared" si="67"/>
        <v>0.39910445381051241</v>
      </c>
    </row>
    <row r="1065" spans="8:15">
      <c r="H1065" t="s">
        <v>8219</v>
      </c>
      <c r="I1065">
        <v>356</v>
      </c>
      <c r="J1065" s="21">
        <f t="shared" si="64"/>
        <v>0.19119386760653259</v>
      </c>
      <c r="K1065" s="21">
        <f t="shared" si="65"/>
        <v>0.57581314603210787</v>
      </c>
      <c r="L1065" t="s">
        <v>8221</v>
      </c>
      <c r="M1065">
        <v>10</v>
      </c>
      <c r="N1065" s="21">
        <f t="shared" si="66"/>
        <v>-0.12547153191900287</v>
      </c>
      <c r="O1065" s="21">
        <f t="shared" si="67"/>
        <v>0.45007513057327431</v>
      </c>
    </row>
    <row r="1066" spans="8:15">
      <c r="H1066" t="s">
        <v>8219</v>
      </c>
      <c r="I1066">
        <v>279</v>
      </c>
      <c r="J1066" s="21">
        <f t="shared" si="64"/>
        <v>0.10003486920088668</v>
      </c>
      <c r="K1066" s="21">
        <f t="shared" si="65"/>
        <v>0.53984167867101474</v>
      </c>
      <c r="L1066" t="s">
        <v>8221</v>
      </c>
      <c r="M1066">
        <v>60</v>
      </c>
      <c r="N1066" s="21">
        <f t="shared" si="66"/>
        <v>0.68824262472763309</v>
      </c>
      <c r="O1066" s="21">
        <f t="shared" si="67"/>
        <v>0.75434999703319516</v>
      </c>
    </row>
    <row r="1067" spans="8:15">
      <c r="H1067" t="s">
        <v>8219</v>
      </c>
      <c r="I1067">
        <v>266</v>
      </c>
      <c r="J1067" s="21">
        <f t="shared" si="64"/>
        <v>8.4644388950582822E-2</v>
      </c>
      <c r="K1067" s="21">
        <f t="shared" si="65"/>
        <v>0.53372794580279059</v>
      </c>
      <c r="L1067" t="s">
        <v>8221</v>
      </c>
      <c r="M1067">
        <v>5</v>
      </c>
      <c r="N1067" s="21">
        <f t="shared" si="66"/>
        <v>-0.20684294758366648</v>
      </c>
      <c r="O1067" s="21">
        <f t="shared" si="67"/>
        <v>0.41806625702373457</v>
      </c>
    </row>
    <row r="1068" spans="8:15">
      <c r="H1068" t="s">
        <v>8219</v>
      </c>
      <c r="I1068">
        <v>623</v>
      </c>
      <c r="J1068" s="21">
        <f t="shared" si="64"/>
        <v>0.5072906542858503</v>
      </c>
      <c r="K1068" s="21">
        <f t="shared" si="65"/>
        <v>0.69402455247191053</v>
      </c>
      <c r="L1068" t="s">
        <v>8221</v>
      </c>
      <c r="M1068">
        <v>9</v>
      </c>
      <c r="N1068" s="21">
        <f t="shared" si="66"/>
        <v>-0.14174581505193559</v>
      </c>
      <c r="O1068" s="21">
        <f t="shared" si="67"/>
        <v>0.4436403925467165</v>
      </c>
    </row>
    <row r="1069" spans="8:15">
      <c r="H1069" t="s">
        <v>8219</v>
      </c>
      <c r="I1069">
        <v>392</v>
      </c>
      <c r="J1069" s="21">
        <f t="shared" si="64"/>
        <v>0.23381365906891249</v>
      </c>
      <c r="K1069" s="21">
        <f t="shared" si="65"/>
        <v>0.59243517746840846</v>
      </c>
      <c r="L1069" t="s">
        <v>8221</v>
      </c>
      <c r="M1069">
        <v>13</v>
      </c>
      <c r="N1069" s="21">
        <f t="shared" si="66"/>
        <v>-7.6648682520204708E-2</v>
      </c>
      <c r="O1069" s="21">
        <f t="shared" si="67"/>
        <v>0.46945151489289888</v>
      </c>
    </row>
    <row r="1070" spans="8:15">
      <c r="H1070" t="s">
        <v>8219</v>
      </c>
      <c r="I1070">
        <v>3562</v>
      </c>
      <c r="J1070" s="21">
        <f t="shared" si="64"/>
        <v>3.9867230739506989</v>
      </c>
      <c r="K1070" s="21">
        <f t="shared" si="65"/>
        <v>0.99996650392970676</v>
      </c>
      <c r="L1070" t="s">
        <v>8221</v>
      </c>
      <c r="M1070">
        <v>0</v>
      </c>
      <c r="N1070" s="21">
        <f t="shared" si="66"/>
        <v>-0.28821436324833005</v>
      </c>
      <c r="O1070" s="21">
        <f t="shared" si="67"/>
        <v>0.386591327392803</v>
      </c>
    </row>
    <row r="1071" spans="8:15">
      <c r="H1071" t="s">
        <v>8219</v>
      </c>
      <c r="I1071">
        <v>514</v>
      </c>
      <c r="J1071" s="21">
        <f t="shared" si="64"/>
        <v>0.37824739680253333</v>
      </c>
      <c r="K1071" s="21">
        <f t="shared" si="65"/>
        <v>0.64737659062536868</v>
      </c>
      <c r="L1071" t="s">
        <v>8221</v>
      </c>
      <c r="M1071">
        <v>8</v>
      </c>
      <c r="N1071" s="21">
        <f t="shared" si="66"/>
        <v>-0.15802009818486831</v>
      </c>
      <c r="O1071" s="21">
        <f t="shared" si="67"/>
        <v>0.43722048081346943</v>
      </c>
    </row>
    <row r="1072" spans="8:15">
      <c r="H1072" t="s">
        <v>8219</v>
      </c>
      <c r="I1072">
        <v>88</v>
      </c>
      <c r="J1072" s="21">
        <f t="shared" si="64"/>
        <v>-0.12608680216896229</v>
      </c>
      <c r="K1072" s="21">
        <f t="shared" si="65"/>
        <v>0.44983160721772081</v>
      </c>
      <c r="L1072" t="s">
        <v>8221</v>
      </c>
      <c r="M1072">
        <v>3</v>
      </c>
      <c r="N1072" s="21">
        <f t="shared" si="66"/>
        <v>-0.23939151384953189</v>
      </c>
      <c r="O1072" s="21">
        <f t="shared" si="67"/>
        <v>0.40540100485253827</v>
      </c>
    </row>
    <row r="1073" spans="8:15">
      <c r="H1073" t="s">
        <v>8219</v>
      </c>
      <c r="I1073">
        <v>537</v>
      </c>
      <c r="J1073" s="21">
        <f t="shared" si="64"/>
        <v>0.40547670801460939</v>
      </c>
      <c r="K1073" s="21">
        <f t="shared" si="65"/>
        <v>0.65743643198229207</v>
      </c>
      <c r="L1073" t="s">
        <v>8221</v>
      </c>
      <c r="M1073">
        <v>3</v>
      </c>
      <c r="N1073" s="21">
        <f t="shared" si="66"/>
        <v>-0.23939151384953189</v>
      </c>
      <c r="O1073" s="21">
        <f t="shared" si="67"/>
        <v>0.40540100485253827</v>
      </c>
    </row>
    <row r="1074" spans="8:15">
      <c r="H1074" t="s">
        <v>8219</v>
      </c>
      <c r="I1074">
        <v>25</v>
      </c>
      <c r="J1074" s="21">
        <f t="shared" si="64"/>
        <v>-0.20067143722812711</v>
      </c>
      <c r="K1074" s="21">
        <f t="shared" si="65"/>
        <v>0.42047774758660955</v>
      </c>
      <c r="L1074" t="s">
        <v>8221</v>
      </c>
      <c r="M1074">
        <v>0</v>
      </c>
      <c r="N1074" s="21">
        <f t="shared" si="66"/>
        <v>-0.28821436324833005</v>
      </c>
      <c r="O1074" s="21">
        <f t="shared" si="67"/>
        <v>0.386591327392803</v>
      </c>
    </row>
    <row r="1075" spans="8:15">
      <c r="H1075" t="s">
        <v>8219</v>
      </c>
      <c r="I1075">
        <v>3238</v>
      </c>
      <c r="J1075" s="21">
        <f t="shared" si="64"/>
        <v>3.6031449507892797</v>
      </c>
      <c r="K1075" s="21">
        <f t="shared" si="65"/>
        <v>0.99984280495528555</v>
      </c>
      <c r="L1075" t="s">
        <v>8221</v>
      </c>
      <c r="M1075">
        <v>6</v>
      </c>
      <c r="N1075" s="21">
        <f t="shared" si="66"/>
        <v>-0.19056866445073375</v>
      </c>
      <c r="O1075" s="21">
        <f t="shared" si="67"/>
        <v>0.42443177118606484</v>
      </c>
    </row>
    <row r="1076" spans="8:15">
      <c r="H1076" t="s">
        <v>8219</v>
      </c>
      <c r="I1076">
        <v>897</v>
      </c>
      <c r="J1076" s="21">
        <f t="shared" si="64"/>
        <v>0.83167462263840852</v>
      </c>
      <c r="K1076" s="21">
        <f t="shared" si="65"/>
        <v>0.79720368568006417</v>
      </c>
      <c r="L1076" t="s">
        <v>8221</v>
      </c>
      <c r="M1076">
        <v>4</v>
      </c>
      <c r="N1076" s="21">
        <f t="shared" si="66"/>
        <v>-0.22311723071659917</v>
      </c>
      <c r="O1076" s="21">
        <f t="shared" si="67"/>
        <v>0.4117221340907683</v>
      </c>
    </row>
    <row r="1077" spans="8:15">
      <c r="H1077" t="s">
        <v>8219</v>
      </c>
      <c r="I1077">
        <v>878</v>
      </c>
      <c r="J1077" s="21">
        <f t="shared" si="64"/>
        <v>0.80918084381104127</v>
      </c>
      <c r="K1077" s="21">
        <f t="shared" si="65"/>
        <v>0.7907944340310783</v>
      </c>
      <c r="L1077" t="s">
        <v>8221</v>
      </c>
      <c r="M1077">
        <v>1</v>
      </c>
      <c r="N1077" s="21">
        <f t="shared" si="66"/>
        <v>-0.27194008011539733</v>
      </c>
      <c r="O1077" s="21">
        <f t="shared" si="67"/>
        <v>0.39283404631333929</v>
      </c>
    </row>
    <row r="1078" spans="8:15">
      <c r="H1078" t="s">
        <v>8219</v>
      </c>
      <c r="I1078">
        <v>115</v>
      </c>
      <c r="J1078" s="21">
        <f t="shared" si="64"/>
        <v>-9.4121958572177353E-2</v>
      </c>
      <c r="K1078" s="21">
        <f t="shared" si="65"/>
        <v>0.46250613869671464</v>
      </c>
      <c r="L1078" t="s">
        <v>8221</v>
      </c>
      <c r="M1078">
        <v>29</v>
      </c>
      <c r="N1078" s="21">
        <f t="shared" si="66"/>
        <v>0.1837398476067188</v>
      </c>
      <c r="O1078" s="21">
        <f t="shared" si="67"/>
        <v>0.57289122640782708</v>
      </c>
    </row>
    <row r="1079" spans="8:15">
      <c r="H1079" t="s">
        <v>8219</v>
      </c>
      <c r="I1079">
        <v>234</v>
      </c>
      <c r="J1079" s="21">
        <f t="shared" si="64"/>
        <v>4.6760129872911789E-2</v>
      </c>
      <c r="K1079" s="21">
        <f t="shared" si="65"/>
        <v>0.51864779699755248</v>
      </c>
      <c r="L1079" t="s">
        <v>8221</v>
      </c>
      <c r="M1079">
        <v>0</v>
      </c>
      <c r="N1079" s="21">
        <f t="shared" si="66"/>
        <v>-0.28821436324833005</v>
      </c>
      <c r="O1079" s="21">
        <f t="shared" si="67"/>
        <v>0.386591327392803</v>
      </c>
    </row>
    <row r="1080" spans="8:15">
      <c r="H1080" t="s">
        <v>8219</v>
      </c>
      <c r="I1080">
        <v>4330</v>
      </c>
      <c r="J1080" s="21">
        <f t="shared" si="64"/>
        <v>4.8959452918148036</v>
      </c>
      <c r="K1080" s="21">
        <f t="shared" si="65"/>
        <v>0.99999951082858252</v>
      </c>
      <c r="L1080" t="s">
        <v>8221</v>
      </c>
      <c r="M1080">
        <v>4</v>
      </c>
      <c r="N1080" s="21">
        <f t="shared" si="66"/>
        <v>-0.22311723071659917</v>
      </c>
      <c r="O1080" s="21">
        <f t="shared" si="67"/>
        <v>0.4117221340907683</v>
      </c>
    </row>
    <row r="1081" spans="8:15">
      <c r="H1081" t="s">
        <v>8219</v>
      </c>
      <c r="I1081">
        <v>651</v>
      </c>
      <c r="J1081" s="21">
        <f t="shared" si="64"/>
        <v>0.54043938097881239</v>
      </c>
      <c r="K1081" s="21">
        <f t="shared" si="65"/>
        <v>0.70555297227818736</v>
      </c>
      <c r="L1081" t="s">
        <v>8221</v>
      </c>
      <c r="M1081">
        <v>5</v>
      </c>
      <c r="N1081" s="21">
        <f t="shared" si="66"/>
        <v>-0.20684294758366648</v>
      </c>
      <c r="O1081" s="21">
        <f t="shared" si="67"/>
        <v>0.41806625702373457</v>
      </c>
    </row>
    <row r="1082" spans="8:15">
      <c r="H1082" t="s">
        <v>8219</v>
      </c>
      <c r="I1082">
        <v>251</v>
      </c>
      <c r="J1082" s="21">
        <f t="shared" si="64"/>
        <v>6.6886142507924531E-2</v>
      </c>
      <c r="K1082" s="21">
        <f t="shared" si="65"/>
        <v>0.52666382749540119</v>
      </c>
      <c r="L1082" t="s">
        <v>8221</v>
      </c>
      <c r="M1082">
        <v>4</v>
      </c>
      <c r="N1082" s="21">
        <f t="shared" si="66"/>
        <v>-0.22311723071659917</v>
      </c>
      <c r="O1082" s="21">
        <f t="shared" si="67"/>
        <v>0.4117221340907683</v>
      </c>
    </row>
    <row r="1083" spans="8:15">
      <c r="H1083" t="s">
        <v>8219</v>
      </c>
      <c r="I1083">
        <v>263</v>
      </c>
      <c r="J1083" s="21">
        <f t="shared" si="64"/>
        <v>8.1092739662051161E-2</v>
      </c>
      <c r="K1083" s="21">
        <f t="shared" si="65"/>
        <v>0.53231590020831354</v>
      </c>
      <c r="L1083" t="s">
        <v>8221</v>
      </c>
      <c r="M1083">
        <v>5</v>
      </c>
      <c r="N1083" s="21">
        <f t="shared" si="66"/>
        <v>-0.20684294758366648</v>
      </c>
      <c r="O1083" s="21">
        <f t="shared" si="67"/>
        <v>0.41806625702373457</v>
      </c>
    </row>
    <row r="1084" spans="8:15">
      <c r="H1084" t="s">
        <v>8219</v>
      </c>
      <c r="I1084">
        <v>28</v>
      </c>
      <c r="J1084" s="21">
        <f t="shared" si="64"/>
        <v>-0.19711978793959548</v>
      </c>
      <c r="K1084" s="21">
        <f t="shared" si="65"/>
        <v>0.42186689934285598</v>
      </c>
      <c r="L1084" t="s">
        <v>8221</v>
      </c>
      <c r="M1084">
        <v>1</v>
      </c>
      <c r="N1084" s="21">
        <f t="shared" si="66"/>
        <v>-0.27194008011539733</v>
      </c>
      <c r="O1084" s="21">
        <f t="shared" si="67"/>
        <v>0.39283404631333929</v>
      </c>
    </row>
    <row r="1085" spans="8:15">
      <c r="H1085" t="s">
        <v>8219</v>
      </c>
      <c r="I1085">
        <v>721</v>
      </c>
      <c r="J1085" s="21">
        <f t="shared" si="64"/>
        <v>0.62331119771121779</v>
      </c>
      <c r="K1085" s="21">
        <f t="shared" si="65"/>
        <v>0.73345997963831833</v>
      </c>
      <c r="L1085" t="s">
        <v>8221</v>
      </c>
      <c r="M1085">
        <v>1</v>
      </c>
      <c r="N1085" s="21">
        <f t="shared" si="66"/>
        <v>-0.27194008011539733</v>
      </c>
      <c r="O1085" s="21">
        <f t="shared" si="67"/>
        <v>0.39283404631333929</v>
      </c>
    </row>
    <row r="1086" spans="8:15">
      <c r="H1086" t="s">
        <v>8219</v>
      </c>
      <c r="I1086">
        <v>50</v>
      </c>
      <c r="J1086" s="21">
        <f t="shared" si="64"/>
        <v>-0.17107435982369662</v>
      </c>
      <c r="K1086" s="21">
        <f t="shared" si="65"/>
        <v>0.43208264827181631</v>
      </c>
      <c r="L1086" t="s">
        <v>8221</v>
      </c>
      <c r="M1086">
        <v>0</v>
      </c>
      <c r="N1086" s="21">
        <f t="shared" si="66"/>
        <v>-0.28821436324833005</v>
      </c>
      <c r="O1086" s="21">
        <f t="shared" si="67"/>
        <v>0.386591327392803</v>
      </c>
    </row>
    <row r="1087" spans="8:15">
      <c r="H1087" t="s">
        <v>8219</v>
      </c>
      <c r="I1087">
        <v>73</v>
      </c>
      <c r="J1087" s="21">
        <f t="shared" si="64"/>
        <v>-0.14384504861162059</v>
      </c>
      <c r="K1087" s="21">
        <f t="shared" si="65"/>
        <v>0.44281141455668371</v>
      </c>
      <c r="L1087" t="s">
        <v>8221</v>
      </c>
      <c r="M1087">
        <v>14</v>
      </c>
      <c r="N1087" s="21">
        <f t="shared" si="66"/>
        <v>-6.0374399387271988E-2</v>
      </c>
      <c r="O1087" s="21">
        <f t="shared" si="67"/>
        <v>0.47592872389157587</v>
      </c>
    </row>
    <row r="1088" spans="8:15">
      <c r="H1088" t="s">
        <v>8219</v>
      </c>
      <c r="I1088">
        <v>27</v>
      </c>
      <c r="J1088" s="21">
        <f t="shared" si="64"/>
        <v>-0.19830367103577268</v>
      </c>
      <c r="K1088" s="21">
        <f t="shared" si="65"/>
        <v>0.42140373982723822</v>
      </c>
      <c r="L1088" t="s">
        <v>8221</v>
      </c>
      <c r="M1088">
        <v>3</v>
      </c>
      <c r="N1088" s="21">
        <f t="shared" si="66"/>
        <v>-0.23939151384953189</v>
      </c>
      <c r="O1088" s="21">
        <f t="shared" si="67"/>
        <v>0.40540100485253827</v>
      </c>
    </row>
    <row r="1089" spans="8:15">
      <c r="H1089" t="s">
        <v>8219</v>
      </c>
      <c r="I1089">
        <v>34</v>
      </c>
      <c r="J1089" s="21">
        <f t="shared" si="64"/>
        <v>-0.19001648936253215</v>
      </c>
      <c r="K1089" s="21">
        <f t="shared" si="65"/>
        <v>0.42464810464462421</v>
      </c>
      <c r="L1089" t="s">
        <v>8221</v>
      </c>
      <c r="M1089">
        <v>10</v>
      </c>
      <c r="N1089" s="21">
        <f t="shared" si="66"/>
        <v>-0.12547153191900287</v>
      </c>
      <c r="O1089" s="21">
        <f t="shared" si="67"/>
        <v>0.45007513057327431</v>
      </c>
    </row>
    <row r="1090" spans="8:15">
      <c r="H1090" t="s">
        <v>8219</v>
      </c>
      <c r="I1090">
        <v>7</v>
      </c>
      <c r="J1090" s="21">
        <f t="shared" ref="J1090:J1153" si="68">STANDARDIZE(I1090,$B$7,$B$12)</f>
        <v>-0.22198133295931707</v>
      </c>
      <c r="K1090" s="21">
        <f t="shared" ref="K1090:K1153" si="69">_xlfn.NORM.S.DIST(J1090,TRUE)</f>
        <v>0.41216420748434612</v>
      </c>
      <c r="L1090" t="s">
        <v>8221</v>
      </c>
      <c r="M1090">
        <v>17</v>
      </c>
      <c r="N1090" s="21">
        <f t="shared" ref="N1090:N1153" si="70">STANDARDIZE(M1090,$C$7,$C$12)</f>
        <v>-1.155154998847383E-2</v>
      </c>
      <c r="O1090" s="21">
        <f t="shared" ref="O1090:O1153" si="71">_xlfn.NORM.S.DIST(N1090,TRUE)</f>
        <v>0.49539170079292921</v>
      </c>
    </row>
    <row r="1091" spans="8:15">
      <c r="H1091" t="s">
        <v>8219</v>
      </c>
      <c r="I1091">
        <v>24</v>
      </c>
      <c r="J1091" s="21">
        <f t="shared" si="68"/>
        <v>-0.20185532032430434</v>
      </c>
      <c r="K1091" s="21">
        <f t="shared" si="69"/>
        <v>0.42001491610780073</v>
      </c>
      <c r="L1091" t="s">
        <v>8221</v>
      </c>
      <c r="M1091">
        <v>2</v>
      </c>
      <c r="N1091" s="21">
        <f t="shared" si="70"/>
        <v>-0.25566579698246461</v>
      </c>
      <c r="O1091" s="21">
        <f t="shared" si="71"/>
        <v>0.39910445381051241</v>
      </c>
    </row>
    <row r="1092" spans="8:15">
      <c r="H1092" t="s">
        <v>8219</v>
      </c>
      <c r="I1092">
        <v>15</v>
      </c>
      <c r="J1092" s="21">
        <f t="shared" si="68"/>
        <v>-0.21251026818989932</v>
      </c>
      <c r="K1092" s="21">
        <f t="shared" si="69"/>
        <v>0.41585448393325064</v>
      </c>
      <c r="L1092" t="s">
        <v>8221</v>
      </c>
      <c r="M1092">
        <v>0</v>
      </c>
      <c r="N1092" s="21">
        <f t="shared" si="70"/>
        <v>-0.28821436324833005</v>
      </c>
      <c r="O1092" s="21">
        <f t="shared" si="71"/>
        <v>0.386591327392803</v>
      </c>
    </row>
    <row r="1093" spans="8:15">
      <c r="H1093" t="s">
        <v>8219</v>
      </c>
      <c r="I1093">
        <v>72</v>
      </c>
      <c r="J1093" s="21">
        <f t="shared" si="68"/>
        <v>-0.14502893170779779</v>
      </c>
      <c r="K1093" s="21">
        <f t="shared" si="69"/>
        <v>0.44234401453813776</v>
      </c>
      <c r="L1093" t="s">
        <v>8221</v>
      </c>
      <c r="M1093">
        <v>4</v>
      </c>
      <c r="N1093" s="21">
        <f t="shared" si="70"/>
        <v>-0.22311723071659917</v>
      </c>
      <c r="O1093" s="21">
        <f t="shared" si="71"/>
        <v>0.4117221340907683</v>
      </c>
    </row>
    <row r="1094" spans="8:15">
      <c r="H1094" t="s">
        <v>8219</v>
      </c>
      <c r="I1094">
        <v>120</v>
      </c>
      <c r="J1094" s="21">
        <f t="shared" si="68"/>
        <v>-8.8202543091291247E-2</v>
      </c>
      <c r="K1094" s="21">
        <f t="shared" si="69"/>
        <v>0.46485784805124658</v>
      </c>
      <c r="L1094" t="s">
        <v>8221</v>
      </c>
      <c r="M1094">
        <v>12</v>
      </c>
      <c r="N1094" s="21">
        <f t="shared" si="70"/>
        <v>-9.2922965653137429E-2</v>
      </c>
      <c r="O1094" s="21">
        <f t="shared" si="71"/>
        <v>0.46298238036470224</v>
      </c>
    </row>
    <row r="1095" spans="8:15">
      <c r="H1095" t="s">
        <v>8219</v>
      </c>
      <c r="I1095">
        <v>123</v>
      </c>
      <c r="J1095" s="21">
        <f t="shared" si="68"/>
        <v>-8.4650893802759586E-2</v>
      </c>
      <c r="K1095" s="21">
        <f t="shared" si="69"/>
        <v>0.46626946841710826</v>
      </c>
      <c r="L1095" t="s">
        <v>8221</v>
      </c>
      <c r="M1095">
        <v>3</v>
      </c>
      <c r="N1095" s="21">
        <f t="shared" si="70"/>
        <v>-0.23939151384953189</v>
      </c>
      <c r="O1095" s="21">
        <f t="shared" si="71"/>
        <v>0.40540100485253827</v>
      </c>
    </row>
    <row r="1096" spans="8:15">
      <c r="H1096" t="s">
        <v>8219</v>
      </c>
      <c r="I1096">
        <v>3</v>
      </c>
      <c r="J1096" s="21">
        <f t="shared" si="68"/>
        <v>-0.22671686534402596</v>
      </c>
      <c r="K1096" s="21">
        <f t="shared" si="69"/>
        <v>0.41032195596264776</v>
      </c>
      <c r="L1096" t="s">
        <v>8221</v>
      </c>
      <c r="M1096">
        <v>0</v>
      </c>
      <c r="N1096" s="21">
        <f t="shared" si="70"/>
        <v>-0.28821436324833005</v>
      </c>
      <c r="O1096" s="21">
        <f t="shared" si="71"/>
        <v>0.386591327392803</v>
      </c>
    </row>
    <row r="1097" spans="8:15">
      <c r="H1097" t="s">
        <v>8219</v>
      </c>
      <c r="I1097">
        <v>24</v>
      </c>
      <c r="J1097" s="21">
        <f t="shared" si="68"/>
        <v>-0.20185532032430434</v>
      </c>
      <c r="K1097" s="21">
        <f t="shared" si="69"/>
        <v>0.42001491610780073</v>
      </c>
      <c r="L1097" t="s">
        <v>8221</v>
      </c>
      <c r="M1097">
        <v>0</v>
      </c>
      <c r="N1097" s="21">
        <f t="shared" si="70"/>
        <v>-0.28821436324833005</v>
      </c>
      <c r="O1097" s="21">
        <f t="shared" si="71"/>
        <v>0.386591327392803</v>
      </c>
    </row>
    <row r="1098" spans="8:15">
      <c r="H1098" t="s">
        <v>8219</v>
      </c>
      <c r="I1098">
        <v>33</v>
      </c>
      <c r="J1098" s="21">
        <f t="shared" si="68"/>
        <v>-0.19120037245870936</v>
      </c>
      <c r="K1098" s="21">
        <f t="shared" si="69"/>
        <v>0.42418430590942285</v>
      </c>
      <c r="L1098" t="s">
        <v>8221</v>
      </c>
      <c r="M1098">
        <v>7</v>
      </c>
      <c r="N1098" s="21">
        <f t="shared" si="70"/>
        <v>-0.17429438131780103</v>
      </c>
      <c r="O1098" s="21">
        <f t="shared" si="71"/>
        <v>0.43081705736078296</v>
      </c>
    </row>
    <row r="1099" spans="8:15">
      <c r="H1099" t="s">
        <v>8219</v>
      </c>
      <c r="I1099">
        <v>14</v>
      </c>
      <c r="J1099" s="21">
        <f t="shared" si="68"/>
        <v>-0.21369415128607655</v>
      </c>
      <c r="K1099" s="21">
        <f t="shared" si="69"/>
        <v>0.41539278629720855</v>
      </c>
      <c r="L1099" t="s">
        <v>8221</v>
      </c>
      <c r="M1099">
        <v>2</v>
      </c>
      <c r="N1099" s="21">
        <f t="shared" si="70"/>
        <v>-0.25566579698246461</v>
      </c>
      <c r="O1099" s="21">
        <f t="shared" si="71"/>
        <v>0.39910445381051241</v>
      </c>
    </row>
    <row r="1100" spans="8:15">
      <c r="H1100" t="s">
        <v>8219</v>
      </c>
      <c r="I1100">
        <v>9</v>
      </c>
      <c r="J1100" s="21">
        <f t="shared" si="68"/>
        <v>-0.21961356676696264</v>
      </c>
      <c r="K1100" s="21">
        <f t="shared" si="69"/>
        <v>0.41308606229819478</v>
      </c>
      <c r="L1100" t="s">
        <v>8221</v>
      </c>
      <c r="M1100">
        <v>1</v>
      </c>
      <c r="N1100" s="21">
        <f t="shared" si="70"/>
        <v>-0.27194008011539733</v>
      </c>
      <c r="O1100" s="21">
        <f t="shared" si="71"/>
        <v>0.39283404631333929</v>
      </c>
    </row>
    <row r="1101" spans="8:15">
      <c r="H1101" t="s">
        <v>8219</v>
      </c>
      <c r="I1101">
        <v>76</v>
      </c>
      <c r="J1101" s="21">
        <f t="shared" si="68"/>
        <v>-0.14029339932308893</v>
      </c>
      <c r="K1101" s="21">
        <f t="shared" si="69"/>
        <v>0.44421408966288911</v>
      </c>
      <c r="L1101" t="s">
        <v>8221</v>
      </c>
      <c r="M1101">
        <v>4</v>
      </c>
      <c r="N1101" s="21">
        <f t="shared" si="70"/>
        <v>-0.22311723071659917</v>
      </c>
      <c r="O1101" s="21">
        <f t="shared" si="71"/>
        <v>0.4117221340907683</v>
      </c>
    </row>
    <row r="1102" spans="8:15">
      <c r="H1102" t="s">
        <v>8219</v>
      </c>
      <c r="I1102">
        <v>19</v>
      </c>
      <c r="J1102" s="21">
        <f t="shared" si="68"/>
        <v>-0.20777473580519043</v>
      </c>
      <c r="K1102" s="21">
        <f t="shared" si="69"/>
        <v>0.4177024300117067</v>
      </c>
      <c r="L1102" t="s">
        <v>8221</v>
      </c>
      <c r="M1102">
        <v>4</v>
      </c>
      <c r="N1102" s="21">
        <f t="shared" si="70"/>
        <v>-0.22311723071659917</v>
      </c>
      <c r="O1102" s="21">
        <f t="shared" si="71"/>
        <v>0.4117221340907683</v>
      </c>
    </row>
    <row r="1103" spans="8:15">
      <c r="H1103" t="s">
        <v>8219</v>
      </c>
      <c r="I1103">
        <v>69</v>
      </c>
      <c r="J1103" s="21">
        <f t="shared" si="68"/>
        <v>-0.14858058099632945</v>
      </c>
      <c r="K1103" s="21">
        <f t="shared" si="69"/>
        <v>0.44094229851308525</v>
      </c>
      <c r="L1103" t="s">
        <v>8221</v>
      </c>
      <c r="M1103">
        <v>17</v>
      </c>
      <c r="N1103" s="21">
        <f t="shared" si="70"/>
        <v>-1.155154998847383E-2</v>
      </c>
      <c r="O1103" s="21">
        <f t="shared" si="71"/>
        <v>0.49539170079292921</v>
      </c>
    </row>
    <row r="1104" spans="8:15">
      <c r="H1104" t="s">
        <v>8219</v>
      </c>
      <c r="I1104">
        <v>218</v>
      </c>
      <c r="J1104" s="21">
        <f t="shared" si="68"/>
        <v>2.7818000334076276E-2</v>
      </c>
      <c r="K1104" s="21">
        <f t="shared" si="69"/>
        <v>0.51109634533627113</v>
      </c>
      <c r="L1104" t="s">
        <v>8221</v>
      </c>
      <c r="M1104">
        <v>7</v>
      </c>
      <c r="N1104" s="21">
        <f t="shared" si="70"/>
        <v>-0.17429438131780103</v>
      </c>
      <c r="O1104" s="21">
        <f t="shared" si="71"/>
        <v>0.43081705736078296</v>
      </c>
    </row>
    <row r="1105" spans="8:15">
      <c r="H1105" t="s">
        <v>8219</v>
      </c>
      <c r="I1105">
        <v>30</v>
      </c>
      <c r="J1105" s="21">
        <f t="shared" si="68"/>
        <v>-0.19475202174724102</v>
      </c>
      <c r="K1105" s="21">
        <f t="shared" si="69"/>
        <v>0.42279354204580544</v>
      </c>
      <c r="L1105" t="s">
        <v>8221</v>
      </c>
      <c r="M1105">
        <v>2</v>
      </c>
      <c r="N1105" s="21">
        <f t="shared" si="70"/>
        <v>-0.25566579698246461</v>
      </c>
      <c r="O1105" s="21">
        <f t="shared" si="71"/>
        <v>0.39910445381051241</v>
      </c>
    </row>
    <row r="1106" spans="8:15">
      <c r="H1106" t="s">
        <v>8219</v>
      </c>
      <c r="I1106">
        <v>100</v>
      </c>
      <c r="J1106" s="21">
        <f t="shared" si="68"/>
        <v>-0.11188020501483564</v>
      </c>
      <c r="K1106" s="21">
        <f t="shared" si="69"/>
        <v>0.45545919607989593</v>
      </c>
      <c r="L1106" t="s">
        <v>8221</v>
      </c>
      <c r="M1106">
        <v>5</v>
      </c>
      <c r="N1106" s="21">
        <f t="shared" si="70"/>
        <v>-0.20684294758366648</v>
      </c>
      <c r="O1106" s="21">
        <f t="shared" si="71"/>
        <v>0.41806625702373457</v>
      </c>
    </row>
    <row r="1107" spans="8:15">
      <c r="H1107" t="s">
        <v>8219</v>
      </c>
      <c r="I1107">
        <v>296</v>
      </c>
      <c r="J1107" s="21">
        <f t="shared" si="68"/>
        <v>0.12016088183589942</v>
      </c>
      <c r="K1107" s="21">
        <f t="shared" si="69"/>
        <v>0.54782214751684588</v>
      </c>
      <c r="L1107" t="s">
        <v>8221</v>
      </c>
      <c r="M1107">
        <v>1</v>
      </c>
      <c r="N1107" s="21">
        <f t="shared" si="70"/>
        <v>-0.27194008011539733</v>
      </c>
      <c r="O1107" s="21">
        <f t="shared" si="71"/>
        <v>0.39283404631333929</v>
      </c>
    </row>
    <row r="1108" spans="8:15">
      <c r="H1108" t="s">
        <v>8219</v>
      </c>
      <c r="I1108">
        <v>1204</v>
      </c>
      <c r="J1108" s="21">
        <f t="shared" si="68"/>
        <v>1.195126733164815</v>
      </c>
      <c r="K1108" s="21">
        <f t="shared" si="69"/>
        <v>0.88398124067388595</v>
      </c>
      <c r="L1108" t="s">
        <v>8221</v>
      </c>
      <c r="M1108">
        <v>1</v>
      </c>
      <c r="N1108" s="21">
        <f t="shared" si="70"/>
        <v>-0.27194008011539733</v>
      </c>
      <c r="O1108" s="21">
        <f t="shared" si="71"/>
        <v>0.39283404631333929</v>
      </c>
    </row>
    <row r="1109" spans="8:15">
      <c r="H1109" t="s">
        <v>8219</v>
      </c>
      <c r="I1109">
        <v>321</v>
      </c>
      <c r="J1109" s="21">
        <f t="shared" si="68"/>
        <v>0.14975795924032989</v>
      </c>
      <c r="K1109" s="21">
        <f t="shared" si="69"/>
        <v>0.5595222105609714</v>
      </c>
      <c r="L1109" t="s">
        <v>8221</v>
      </c>
      <c r="M1109">
        <v>14</v>
      </c>
      <c r="N1109" s="21">
        <f t="shared" si="70"/>
        <v>-6.0374399387271988E-2</v>
      </c>
      <c r="O1109" s="21">
        <f t="shared" si="71"/>
        <v>0.47592872389157587</v>
      </c>
    </row>
    <row r="1110" spans="8:15">
      <c r="H1110" t="s">
        <v>8219</v>
      </c>
      <c r="I1110">
        <v>301</v>
      </c>
      <c r="J1110" s="21">
        <f t="shared" si="68"/>
        <v>0.12608029731678552</v>
      </c>
      <c r="K1110" s="21">
        <f t="shared" si="69"/>
        <v>0.55016581826687672</v>
      </c>
      <c r="L1110" t="s">
        <v>8221</v>
      </c>
      <c r="M1110">
        <v>26</v>
      </c>
      <c r="N1110" s="21">
        <f t="shared" si="70"/>
        <v>0.13491699820792064</v>
      </c>
      <c r="O1110" s="21">
        <f t="shared" si="71"/>
        <v>0.55366125009725131</v>
      </c>
    </row>
    <row r="1111" spans="8:15">
      <c r="H1111" t="s">
        <v>8219</v>
      </c>
      <c r="I1111">
        <v>144</v>
      </c>
      <c r="J1111" s="21">
        <f t="shared" si="68"/>
        <v>-5.9789348783037981E-2</v>
      </c>
      <c r="K1111" s="21">
        <f t="shared" si="69"/>
        <v>0.47616170442050426</v>
      </c>
      <c r="L1111" t="s">
        <v>8221</v>
      </c>
      <c r="M1111">
        <v>2</v>
      </c>
      <c r="N1111" s="21">
        <f t="shared" si="70"/>
        <v>-0.25566579698246461</v>
      </c>
      <c r="O1111" s="21">
        <f t="shared" si="71"/>
        <v>0.39910445381051241</v>
      </c>
    </row>
    <row r="1112" spans="8:15">
      <c r="H1112" t="s">
        <v>8219</v>
      </c>
      <c r="I1112">
        <v>539</v>
      </c>
      <c r="J1112" s="21">
        <f t="shared" si="68"/>
        <v>0.40784447420696385</v>
      </c>
      <c r="K1112" s="21">
        <f t="shared" si="69"/>
        <v>0.65830607004780706</v>
      </c>
      <c r="L1112" t="s">
        <v>8221</v>
      </c>
      <c r="M1112">
        <v>1</v>
      </c>
      <c r="N1112" s="21">
        <f t="shared" si="70"/>
        <v>-0.27194008011539733</v>
      </c>
      <c r="O1112" s="21">
        <f t="shared" si="71"/>
        <v>0.39283404631333929</v>
      </c>
    </row>
    <row r="1113" spans="8:15">
      <c r="H1113" t="s">
        <v>8219</v>
      </c>
      <c r="I1113">
        <v>498</v>
      </c>
      <c r="J1113" s="21">
        <f t="shared" si="68"/>
        <v>0.35930526726369783</v>
      </c>
      <c r="K1113" s="21">
        <f t="shared" si="69"/>
        <v>0.64031663281370765</v>
      </c>
      <c r="L1113" t="s">
        <v>8221</v>
      </c>
      <c r="M1113">
        <v>3</v>
      </c>
      <c r="N1113" s="21">
        <f t="shared" si="70"/>
        <v>-0.23939151384953189</v>
      </c>
      <c r="O1113" s="21">
        <f t="shared" si="71"/>
        <v>0.40540100485253827</v>
      </c>
    </row>
    <row r="1114" spans="8:15">
      <c r="H1114" t="s">
        <v>8219</v>
      </c>
      <c r="I1114">
        <v>1113</v>
      </c>
      <c r="J1114" s="21">
        <f t="shared" si="68"/>
        <v>1.087393371412688</v>
      </c>
      <c r="K1114" s="21">
        <f t="shared" si="69"/>
        <v>0.86156850031104693</v>
      </c>
      <c r="L1114" t="s">
        <v>8221</v>
      </c>
      <c r="M1114">
        <v>7</v>
      </c>
      <c r="N1114" s="21">
        <f t="shared" si="70"/>
        <v>-0.17429438131780103</v>
      </c>
      <c r="O1114" s="21">
        <f t="shared" si="71"/>
        <v>0.43081705736078296</v>
      </c>
    </row>
    <row r="1115" spans="8:15">
      <c r="H1115" t="s">
        <v>8219</v>
      </c>
      <c r="I1115">
        <v>988</v>
      </c>
      <c r="J1115" s="21">
        <f t="shared" si="68"/>
        <v>0.93940798439053552</v>
      </c>
      <c r="K1115" s="21">
        <f t="shared" si="69"/>
        <v>0.82623934240504393</v>
      </c>
      <c r="L1115" t="s">
        <v>8221</v>
      </c>
      <c r="M1115">
        <v>9</v>
      </c>
      <c r="N1115" s="21">
        <f t="shared" si="70"/>
        <v>-0.14174581505193559</v>
      </c>
      <c r="O1115" s="21">
        <f t="shared" si="71"/>
        <v>0.4436403925467165</v>
      </c>
    </row>
    <row r="1116" spans="8:15">
      <c r="H1116" t="s">
        <v>8219</v>
      </c>
      <c r="I1116">
        <v>391</v>
      </c>
      <c r="J1116" s="21">
        <f t="shared" si="68"/>
        <v>0.23262977597273529</v>
      </c>
      <c r="K1116" s="21">
        <f t="shared" si="69"/>
        <v>0.59197554816564479</v>
      </c>
      <c r="L1116" t="s">
        <v>8221</v>
      </c>
      <c r="M1116">
        <v>20</v>
      </c>
      <c r="N1116" s="21">
        <f t="shared" si="70"/>
        <v>3.7271299410324331E-2</v>
      </c>
      <c r="O1116" s="21">
        <f t="shared" si="71"/>
        <v>0.51486565533036766</v>
      </c>
    </row>
    <row r="1117" spans="8:15">
      <c r="H1117" t="s">
        <v>8219</v>
      </c>
      <c r="I1117">
        <v>28</v>
      </c>
      <c r="J1117" s="21">
        <f t="shared" si="68"/>
        <v>-0.19711978793959548</v>
      </c>
      <c r="K1117" s="21">
        <f t="shared" si="69"/>
        <v>0.42186689934285598</v>
      </c>
      <c r="L1117" t="s">
        <v>8221</v>
      </c>
      <c r="M1117">
        <v>6</v>
      </c>
      <c r="N1117" s="21">
        <f t="shared" si="70"/>
        <v>-0.19056866445073375</v>
      </c>
      <c r="O1117" s="21">
        <f t="shared" si="71"/>
        <v>0.42443177118606484</v>
      </c>
    </row>
    <row r="1118" spans="8:15">
      <c r="H1118" t="s">
        <v>8219</v>
      </c>
      <c r="I1118">
        <v>147</v>
      </c>
      <c r="J1118" s="21">
        <f t="shared" si="68"/>
        <v>-5.623769949450632E-2</v>
      </c>
      <c r="K1118" s="21">
        <f t="shared" si="69"/>
        <v>0.47757622440843511</v>
      </c>
      <c r="L1118" t="s">
        <v>8221</v>
      </c>
      <c r="M1118">
        <v>13</v>
      </c>
      <c r="N1118" s="21">
        <f t="shared" si="70"/>
        <v>-7.6648682520204708E-2</v>
      </c>
      <c r="O1118" s="21">
        <f t="shared" si="71"/>
        <v>0.46945151489289888</v>
      </c>
    </row>
    <row r="1119" spans="8:15">
      <c r="H1119" t="s">
        <v>8219</v>
      </c>
      <c r="I1119">
        <v>680</v>
      </c>
      <c r="J1119" s="21">
        <f t="shared" si="68"/>
        <v>0.57477199076795182</v>
      </c>
      <c r="K1119" s="21">
        <f t="shared" si="69"/>
        <v>0.71727724399671</v>
      </c>
      <c r="L1119" t="s">
        <v>8221</v>
      </c>
      <c r="M1119">
        <v>1</v>
      </c>
      <c r="N1119" s="21">
        <f t="shared" si="70"/>
        <v>-0.27194008011539733</v>
      </c>
      <c r="O1119" s="21">
        <f t="shared" si="71"/>
        <v>0.39283404631333929</v>
      </c>
    </row>
    <row r="1120" spans="8:15">
      <c r="H1120" t="s">
        <v>8219</v>
      </c>
      <c r="I1120">
        <v>983</v>
      </c>
      <c r="J1120" s="21">
        <f t="shared" si="68"/>
        <v>0.93348856890964937</v>
      </c>
      <c r="K1120" s="21">
        <f t="shared" si="69"/>
        <v>0.8247161151055038</v>
      </c>
      <c r="L1120" t="s">
        <v>8221</v>
      </c>
      <c r="M1120">
        <v>202</v>
      </c>
      <c r="N1120" s="21">
        <f t="shared" si="70"/>
        <v>2.9991908296040792</v>
      </c>
      <c r="O1120" s="21">
        <f t="shared" si="71"/>
        <v>0.99864651149202976</v>
      </c>
    </row>
    <row r="1121" spans="8:15">
      <c r="H1121" t="s">
        <v>8219</v>
      </c>
      <c r="I1121">
        <v>79</v>
      </c>
      <c r="J1121" s="21">
        <f t="shared" si="68"/>
        <v>-0.13674175003455727</v>
      </c>
      <c r="K1121" s="21">
        <f t="shared" si="69"/>
        <v>0.44561746385757939</v>
      </c>
      <c r="L1121" t="s">
        <v>8221</v>
      </c>
      <c r="M1121">
        <v>0</v>
      </c>
      <c r="N1121" s="21">
        <f t="shared" si="70"/>
        <v>-0.28821436324833005</v>
      </c>
      <c r="O1121" s="21">
        <f t="shared" si="71"/>
        <v>0.386591327392803</v>
      </c>
    </row>
    <row r="1122" spans="8:15">
      <c r="H1122" t="s">
        <v>8219</v>
      </c>
      <c r="I1122">
        <v>426</v>
      </c>
      <c r="J1122" s="21">
        <f t="shared" si="68"/>
        <v>0.27406568433893796</v>
      </c>
      <c r="K1122" s="21">
        <f t="shared" si="69"/>
        <v>0.60798292778187002</v>
      </c>
      <c r="L1122" t="s">
        <v>8221</v>
      </c>
      <c r="M1122">
        <v>1</v>
      </c>
      <c r="N1122" s="21">
        <f t="shared" si="70"/>
        <v>-0.27194008011539733</v>
      </c>
      <c r="O1122" s="21">
        <f t="shared" si="71"/>
        <v>0.39283404631333929</v>
      </c>
    </row>
    <row r="1123" spans="8:15">
      <c r="H1123" t="s">
        <v>8219</v>
      </c>
      <c r="I1123">
        <v>96</v>
      </c>
      <c r="J1123" s="21">
        <f t="shared" si="68"/>
        <v>-0.11661573739954452</v>
      </c>
      <c r="K1123" s="21">
        <f t="shared" si="69"/>
        <v>0.45358228308826204</v>
      </c>
      <c r="L1123" t="s">
        <v>8221</v>
      </c>
      <c r="M1123">
        <v>0</v>
      </c>
      <c r="N1123" s="21">
        <f t="shared" si="70"/>
        <v>-0.28821436324833005</v>
      </c>
      <c r="O1123" s="21">
        <f t="shared" si="71"/>
        <v>0.386591327392803</v>
      </c>
    </row>
    <row r="1124" spans="8:15">
      <c r="H1124" t="s">
        <v>8219</v>
      </c>
      <c r="I1124">
        <v>163</v>
      </c>
      <c r="J1124" s="21">
        <f t="shared" si="68"/>
        <v>-3.7295569955670807E-2</v>
      </c>
      <c r="K1124" s="21">
        <f t="shared" si="69"/>
        <v>0.48512466885022115</v>
      </c>
      <c r="L1124" t="s">
        <v>8221</v>
      </c>
      <c r="M1124">
        <v>2</v>
      </c>
      <c r="N1124" s="21">
        <f t="shared" si="70"/>
        <v>-0.25566579698246461</v>
      </c>
      <c r="O1124" s="21">
        <f t="shared" si="71"/>
        <v>0.39910445381051241</v>
      </c>
    </row>
    <row r="1125" spans="8:15">
      <c r="H1125" t="s">
        <v>8219</v>
      </c>
      <c r="I1125">
        <v>2525</v>
      </c>
      <c r="J1125" s="21">
        <f t="shared" si="68"/>
        <v>2.7590363032149221</v>
      </c>
      <c r="K1125" s="21">
        <f t="shared" si="69"/>
        <v>0.99710139527756503</v>
      </c>
      <c r="L1125" t="s">
        <v>8221</v>
      </c>
      <c r="M1125">
        <v>13</v>
      </c>
      <c r="N1125" s="21">
        <f t="shared" si="70"/>
        <v>-7.6648682520204708E-2</v>
      </c>
      <c r="O1125" s="21">
        <f t="shared" si="71"/>
        <v>0.46945151489289888</v>
      </c>
    </row>
    <row r="1126" spans="8:15">
      <c r="H1126" t="s">
        <v>8219</v>
      </c>
      <c r="I1126">
        <v>2035</v>
      </c>
      <c r="J1126" s="21">
        <f t="shared" si="68"/>
        <v>2.1789335860880845</v>
      </c>
      <c r="K1126" s="21">
        <f t="shared" si="69"/>
        <v>0.98533169884997096</v>
      </c>
      <c r="L1126" t="s">
        <v>8221</v>
      </c>
      <c r="M1126">
        <v>9</v>
      </c>
      <c r="N1126" s="21">
        <f t="shared" si="70"/>
        <v>-0.14174581505193559</v>
      </c>
      <c r="O1126" s="21">
        <f t="shared" si="71"/>
        <v>0.4436403925467165</v>
      </c>
    </row>
    <row r="1127" spans="8:15">
      <c r="H1127" t="s">
        <v>8219</v>
      </c>
      <c r="I1127">
        <v>290</v>
      </c>
      <c r="J1127" s="21">
        <f t="shared" si="68"/>
        <v>0.11305758325883609</v>
      </c>
      <c r="K1127" s="21">
        <f t="shared" si="69"/>
        <v>0.54500754851502675</v>
      </c>
      <c r="L1127" t="s">
        <v>8221</v>
      </c>
      <c r="M1127">
        <v>2</v>
      </c>
      <c r="N1127" s="21">
        <f t="shared" si="70"/>
        <v>-0.25566579698246461</v>
      </c>
      <c r="O1127" s="21">
        <f t="shared" si="71"/>
        <v>0.39910445381051241</v>
      </c>
    </row>
    <row r="1128" spans="8:15">
      <c r="H1128" t="s">
        <v>8219</v>
      </c>
      <c r="I1128">
        <v>1980</v>
      </c>
      <c r="J1128" s="21">
        <f t="shared" si="68"/>
        <v>2.1138200157983373</v>
      </c>
      <c r="K1128" s="21">
        <f t="shared" si="69"/>
        <v>0.98273467863155739</v>
      </c>
      <c r="L1128" t="s">
        <v>8221</v>
      </c>
      <c r="M1128">
        <v>0</v>
      </c>
      <c r="N1128" s="21">
        <f t="shared" si="70"/>
        <v>-0.28821436324833005</v>
      </c>
      <c r="O1128" s="21">
        <f t="shared" si="71"/>
        <v>0.386591327392803</v>
      </c>
    </row>
    <row r="1129" spans="8:15">
      <c r="H1129" t="s">
        <v>8219</v>
      </c>
      <c r="I1129">
        <v>57</v>
      </c>
      <c r="J1129" s="21">
        <f t="shared" si="68"/>
        <v>-0.1627871781504561</v>
      </c>
      <c r="K1129" s="21">
        <f t="shared" si="69"/>
        <v>0.43534300197847797</v>
      </c>
      <c r="L1129" t="s">
        <v>8221</v>
      </c>
      <c r="M1129">
        <v>35</v>
      </c>
      <c r="N1129" s="21">
        <f t="shared" si="70"/>
        <v>0.28138554640431512</v>
      </c>
      <c r="O1129" s="21">
        <f t="shared" si="71"/>
        <v>0.61079264861853999</v>
      </c>
    </row>
    <row r="1130" spans="8:15">
      <c r="H1130" t="s">
        <v>8219</v>
      </c>
      <c r="I1130">
        <v>380</v>
      </c>
      <c r="J1130" s="21">
        <f t="shared" si="68"/>
        <v>0.21960706191478588</v>
      </c>
      <c r="K1130" s="21">
        <f t="shared" si="69"/>
        <v>0.58691140447094248</v>
      </c>
      <c r="L1130" t="s">
        <v>8221</v>
      </c>
      <c r="M1130">
        <v>2</v>
      </c>
      <c r="N1130" s="21">
        <f t="shared" si="70"/>
        <v>-0.25566579698246461</v>
      </c>
      <c r="O1130" s="21">
        <f t="shared" si="71"/>
        <v>0.39910445381051241</v>
      </c>
    </row>
    <row r="1131" spans="8:15">
      <c r="H1131" t="s">
        <v>8219</v>
      </c>
      <c r="I1131">
        <v>128</v>
      </c>
      <c r="J1131" s="21">
        <f t="shared" si="68"/>
        <v>-7.8731478321873494E-2</v>
      </c>
      <c r="K1131" s="21">
        <f t="shared" si="69"/>
        <v>0.46862310355294723</v>
      </c>
      <c r="L1131" t="s">
        <v>8221</v>
      </c>
      <c r="M1131">
        <v>3</v>
      </c>
      <c r="N1131" s="21">
        <f t="shared" si="70"/>
        <v>-0.23939151384953189</v>
      </c>
      <c r="O1131" s="21">
        <f t="shared" si="71"/>
        <v>0.40540100485253827</v>
      </c>
    </row>
    <row r="1132" spans="8:15">
      <c r="H1132" t="s">
        <v>8219</v>
      </c>
      <c r="I1132">
        <v>180</v>
      </c>
      <c r="J1132" s="21">
        <f t="shared" si="68"/>
        <v>-1.7169557320658071E-2</v>
      </c>
      <c r="K1132" s="21">
        <f t="shared" si="69"/>
        <v>0.49315067417368236</v>
      </c>
      <c r="L1132" t="s">
        <v>8221</v>
      </c>
      <c r="M1132">
        <v>0</v>
      </c>
      <c r="N1132" s="21">
        <f t="shared" si="70"/>
        <v>-0.28821436324833005</v>
      </c>
      <c r="O1132" s="21">
        <f t="shared" si="71"/>
        <v>0.386591327392803</v>
      </c>
    </row>
    <row r="1133" spans="8:15">
      <c r="H1133" t="s">
        <v>8219</v>
      </c>
      <c r="I1133">
        <v>571</v>
      </c>
      <c r="J1133" s="21">
        <f t="shared" si="68"/>
        <v>0.44572873328463486</v>
      </c>
      <c r="K1133" s="21">
        <f t="shared" si="69"/>
        <v>0.67210339673336095</v>
      </c>
      <c r="L1133" t="s">
        <v>8221</v>
      </c>
      <c r="M1133">
        <v>1</v>
      </c>
      <c r="N1133" s="21">
        <f t="shared" si="70"/>
        <v>-0.27194008011539733</v>
      </c>
      <c r="O1133" s="21">
        <f t="shared" si="71"/>
        <v>0.39283404631333929</v>
      </c>
    </row>
    <row r="1134" spans="8:15">
      <c r="H1134" t="s">
        <v>8219</v>
      </c>
      <c r="I1134">
        <v>480</v>
      </c>
      <c r="J1134" s="21">
        <f t="shared" si="68"/>
        <v>0.33799537153250786</v>
      </c>
      <c r="K1134" s="21">
        <f t="shared" si="69"/>
        <v>0.63231666213796056</v>
      </c>
      <c r="L1134" t="s">
        <v>8221</v>
      </c>
      <c r="M1134">
        <v>0</v>
      </c>
      <c r="N1134" s="21">
        <f t="shared" si="70"/>
        <v>-0.28821436324833005</v>
      </c>
      <c r="O1134" s="21">
        <f t="shared" si="71"/>
        <v>0.386591327392803</v>
      </c>
    </row>
    <row r="1135" spans="8:15">
      <c r="H1135" t="s">
        <v>8219</v>
      </c>
      <c r="I1135">
        <v>249</v>
      </c>
      <c r="J1135" s="21">
        <f t="shared" si="68"/>
        <v>6.4518376315570086E-2</v>
      </c>
      <c r="K1135" s="21">
        <f t="shared" si="69"/>
        <v>0.52572126229454796</v>
      </c>
      <c r="L1135" t="s">
        <v>8221</v>
      </c>
      <c r="M1135">
        <v>0</v>
      </c>
      <c r="N1135" s="21">
        <f t="shared" si="70"/>
        <v>-0.28821436324833005</v>
      </c>
      <c r="O1135" s="21">
        <f t="shared" si="71"/>
        <v>0.386591327392803</v>
      </c>
    </row>
    <row r="1136" spans="8:15">
      <c r="H1136" t="s">
        <v>8219</v>
      </c>
      <c r="I1136">
        <v>84</v>
      </c>
      <c r="J1136" s="21">
        <f t="shared" si="68"/>
        <v>-0.13082233455367115</v>
      </c>
      <c r="K1136" s="21">
        <f t="shared" si="69"/>
        <v>0.44795792720903976</v>
      </c>
      <c r="L1136" t="s">
        <v>8221</v>
      </c>
      <c r="M1136">
        <v>3</v>
      </c>
      <c r="N1136" s="21">
        <f t="shared" si="70"/>
        <v>-0.23939151384953189</v>
      </c>
      <c r="O1136" s="21">
        <f t="shared" si="71"/>
        <v>0.40540100485253827</v>
      </c>
    </row>
    <row r="1137" spans="8:15">
      <c r="H1137" t="s">
        <v>8219</v>
      </c>
      <c r="I1137">
        <v>197</v>
      </c>
      <c r="J1137" s="21">
        <f t="shared" si="68"/>
        <v>2.956455314354664E-3</v>
      </c>
      <c r="K1137" s="21">
        <f t="shared" si="69"/>
        <v>0.50117945330681957</v>
      </c>
      <c r="L1137" t="s">
        <v>8221</v>
      </c>
      <c r="M1137">
        <v>11</v>
      </c>
      <c r="N1137" s="21">
        <f t="shared" si="70"/>
        <v>-0.10919724878607015</v>
      </c>
      <c r="O1137" s="21">
        <f t="shared" si="71"/>
        <v>0.45652302120625177</v>
      </c>
    </row>
    <row r="1138" spans="8:15">
      <c r="H1138" t="s">
        <v>8219</v>
      </c>
      <c r="I1138">
        <v>271</v>
      </c>
      <c r="J1138" s="21">
        <f t="shared" si="68"/>
        <v>9.0563804431468914E-2</v>
      </c>
      <c r="K1138" s="21">
        <f t="shared" si="69"/>
        <v>0.53608040320963668</v>
      </c>
      <c r="L1138" t="s">
        <v>8221</v>
      </c>
      <c r="M1138">
        <v>6</v>
      </c>
      <c r="N1138" s="21">
        <f t="shared" si="70"/>
        <v>-0.19056866445073375</v>
      </c>
      <c r="O1138" s="21">
        <f t="shared" si="71"/>
        <v>0.42443177118606484</v>
      </c>
    </row>
    <row r="1139" spans="8:15">
      <c r="H1139" t="s">
        <v>8219</v>
      </c>
      <c r="I1139">
        <v>50</v>
      </c>
      <c r="J1139" s="21">
        <f t="shared" si="68"/>
        <v>-0.17107435982369662</v>
      </c>
      <c r="K1139" s="21">
        <f t="shared" si="69"/>
        <v>0.43208264827181631</v>
      </c>
      <c r="L1139" t="s">
        <v>8221</v>
      </c>
      <c r="M1139">
        <v>0</v>
      </c>
      <c r="N1139" s="21">
        <f t="shared" si="70"/>
        <v>-0.28821436324833005</v>
      </c>
      <c r="O1139" s="21">
        <f t="shared" si="71"/>
        <v>0.386591327392803</v>
      </c>
    </row>
    <row r="1140" spans="8:15">
      <c r="H1140" t="s">
        <v>8219</v>
      </c>
      <c r="I1140">
        <v>169</v>
      </c>
      <c r="J1140" s="21">
        <f t="shared" si="68"/>
        <v>-3.0192271378607489E-2</v>
      </c>
      <c r="K1140" s="21">
        <f t="shared" si="69"/>
        <v>0.48795685613481216</v>
      </c>
      <c r="L1140" t="s">
        <v>8221</v>
      </c>
      <c r="M1140">
        <v>67</v>
      </c>
      <c r="N1140" s="21">
        <f t="shared" si="70"/>
        <v>0.80216260665816219</v>
      </c>
      <c r="O1140" s="21">
        <f t="shared" si="71"/>
        <v>0.7887705481825068</v>
      </c>
    </row>
    <row r="1141" spans="8:15">
      <c r="H1141" t="s">
        <v>8219</v>
      </c>
      <c r="I1141">
        <v>205</v>
      </c>
      <c r="J1141" s="21">
        <f t="shared" si="68"/>
        <v>1.2427520083772422E-2</v>
      </c>
      <c r="K1141" s="21">
        <f t="shared" si="69"/>
        <v>0.50495773558682244</v>
      </c>
      <c r="L1141" t="s">
        <v>8221</v>
      </c>
      <c r="M1141">
        <v>23</v>
      </c>
      <c r="N1141" s="21">
        <f t="shared" si="70"/>
        <v>8.6094148809122487E-2</v>
      </c>
      <c r="O1141" s="21">
        <f t="shared" si="71"/>
        <v>0.53430421253526594</v>
      </c>
    </row>
    <row r="1142" spans="8:15">
      <c r="H1142" t="s">
        <v>8219</v>
      </c>
      <c r="I1142">
        <v>206</v>
      </c>
      <c r="J1142" s="21">
        <f t="shared" si="68"/>
        <v>1.3611403179949641E-2</v>
      </c>
      <c r="K1142" s="21">
        <f t="shared" si="69"/>
        <v>0.50542999655404275</v>
      </c>
      <c r="L1142" t="s">
        <v>8221</v>
      </c>
      <c r="M1142">
        <v>72</v>
      </c>
      <c r="N1142" s="21">
        <f t="shared" si="70"/>
        <v>0.88353402232282574</v>
      </c>
      <c r="O1142" s="21">
        <f t="shared" si="71"/>
        <v>0.81152609562174172</v>
      </c>
    </row>
    <row r="1143" spans="8:15">
      <c r="H1143" t="s">
        <v>8219</v>
      </c>
      <c r="I1143">
        <v>84</v>
      </c>
      <c r="J1143" s="21">
        <f t="shared" si="68"/>
        <v>-0.13082233455367115</v>
      </c>
      <c r="K1143" s="21">
        <f t="shared" si="69"/>
        <v>0.44795792720903976</v>
      </c>
      <c r="L1143" t="s">
        <v>8221</v>
      </c>
      <c r="M1143">
        <v>2</v>
      </c>
      <c r="N1143" s="21">
        <f t="shared" si="70"/>
        <v>-0.25566579698246461</v>
      </c>
      <c r="O1143" s="21">
        <f t="shared" si="71"/>
        <v>0.39910445381051241</v>
      </c>
    </row>
    <row r="1144" spans="8:15">
      <c r="H1144" t="s">
        <v>8219</v>
      </c>
      <c r="I1144">
        <v>210</v>
      </c>
      <c r="J1144" s="21">
        <f t="shared" si="68"/>
        <v>1.834693556465852E-2</v>
      </c>
      <c r="K1144" s="21">
        <f t="shared" si="69"/>
        <v>0.50731895770445967</v>
      </c>
      <c r="L1144" t="s">
        <v>8221</v>
      </c>
      <c r="M1144">
        <v>15</v>
      </c>
      <c r="N1144" s="21">
        <f t="shared" si="70"/>
        <v>-4.4100116254339267E-2</v>
      </c>
      <c r="O1144" s="21">
        <f t="shared" si="71"/>
        <v>0.48241230005939256</v>
      </c>
    </row>
    <row r="1145" spans="8:15">
      <c r="H1145" t="s">
        <v>8219</v>
      </c>
      <c r="I1145">
        <v>181</v>
      </c>
      <c r="J1145" s="21">
        <f t="shared" si="68"/>
        <v>-1.5985674224480852E-2</v>
      </c>
      <c r="K1145" s="21">
        <f t="shared" si="69"/>
        <v>0.49362291027443161</v>
      </c>
      <c r="L1145" t="s">
        <v>8221</v>
      </c>
      <c r="M1145">
        <v>1</v>
      </c>
      <c r="N1145" s="21">
        <f t="shared" si="70"/>
        <v>-0.27194008011539733</v>
      </c>
      <c r="O1145" s="21">
        <f t="shared" si="71"/>
        <v>0.39283404631333929</v>
      </c>
    </row>
    <row r="1146" spans="8:15">
      <c r="H1146" t="s">
        <v>8219</v>
      </c>
      <c r="I1146">
        <v>60</v>
      </c>
      <c r="J1146" s="21">
        <f t="shared" si="68"/>
        <v>-0.15923552886192444</v>
      </c>
      <c r="K1146" s="21">
        <f t="shared" si="69"/>
        <v>0.43674165648924912</v>
      </c>
      <c r="L1146" t="s">
        <v>8221</v>
      </c>
      <c r="M1146">
        <v>2</v>
      </c>
      <c r="N1146" s="21">
        <f t="shared" si="70"/>
        <v>-0.25566579698246461</v>
      </c>
      <c r="O1146" s="21">
        <f t="shared" si="71"/>
        <v>0.39910445381051241</v>
      </c>
    </row>
    <row r="1147" spans="8:15">
      <c r="H1147" t="s">
        <v>8219</v>
      </c>
      <c r="I1147">
        <v>445</v>
      </c>
      <c r="J1147" s="21">
        <f t="shared" si="68"/>
        <v>0.29655946316630516</v>
      </c>
      <c r="K1147" s="21">
        <f t="shared" si="69"/>
        <v>0.61659856852972506</v>
      </c>
      <c r="L1147" t="s">
        <v>8221</v>
      </c>
      <c r="M1147">
        <v>7</v>
      </c>
      <c r="N1147" s="21">
        <f t="shared" si="70"/>
        <v>-0.17429438131780103</v>
      </c>
      <c r="O1147" s="21">
        <f t="shared" si="71"/>
        <v>0.43081705736078296</v>
      </c>
    </row>
    <row r="1148" spans="8:15">
      <c r="H1148" t="s">
        <v>8219</v>
      </c>
      <c r="I1148">
        <v>17</v>
      </c>
      <c r="J1148" s="21">
        <f t="shared" si="68"/>
        <v>-0.21014250199754489</v>
      </c>
      <c r="K1148" s="21">
        <f t="shared" si="69"/>
        <v>0.41677822710273815</v>
      </c>
      <c r="L1148" t="s">
        <v>8221</v>
      </c>
      <c r="M1148">
        <v>16</v>
      </c>
      <c r="N1148" s="21">
        <f t="shared" si="70"/>
        <v>-2.7825833121406549E-2</v>
      </c>
      <c r="O1148" s="21">
        <f t="shared" si="71"/>
        <v>0.48890053104285686</v>
      </c>
    </row>
    <row r="1149" spans="8:15">
      <c r="H1149" t="s">
        <v>8219</v>
      </c>
      <c r="I1149">
        <v>194</v>
      </c>
      <c r="J1149" s="21">
        <f t="shared" si="68"/>
        <v>-5.9519397417699509E-4</v>
      </c>
      <c r="K1149" s="21">
        <f t="shared" si="69"/>
        <v>0.49976255197268021</v>
      </c>
      <c r="L1149" t="s">
        <v>8221</v>
      </c>
      <c r="M1149">
        <v>117</v>
      </c>
      <c r="N1149" s="21">
        <f t="shared" si="70"/>
        <v>1.6158767633047979</v>
      </c>
      <c r="O1149" s="21">
        <f t="shared" si="71"/>
        <v>0.94693951976227808</v>
      </c>
    </row>
    <row r="1150" spans="8:15">
      <c r="H1150" t="s">
        <v>8219</v>
      </c>
      <c r="I1150">
        <v>404</v>
      </c>
      <c r="J1150" s="21">
        <f t="shared" si="68"/>
        <v>0.24802025622303914</v>
      </c>
      <c r="K1150" s="21">
        <f t="shared" si="69"/>
        <v>0.59794063291624067</v>
      </c>
      <c r="L1150" t="s">
        <v>8221</v>
      </c>
      <c r="M1150">
        <v>2</v>
      </c>
      <c r="N1150" s="21">
        <f t="shared" si="70"/>
        <v>-0.25566579698246461</v>
      </c>
      <c r="O1150" s="21">
        <f t="shared" si="71"/>
        <v>0.39910445381051241</v>
      </c>
    </row>
    <row r="1151" spans="8:15">
      <c r="H1151" t="s">
        <v>8219</v>
      </c>
      <c r="I1151">
        <v>194</v>
      </c>
      <c r="J1151" s="21">
        <f t="shared" si="68"/>
        <v>-5.9519397417699509E-4</v>
      </c>
      <c r="K1151" s="21">
        <f t="shared" si="69"/>
        <v>0.49976255197268021</v>
      </c>
      <c r="L1151" t="s">
        <v>8221</v>
      </c>
      <c r="M1151">
        <v>7</v>
      </c>
      <c r="N1151" s="21">
        <f t="shared" si="70"/>
        <v>-0.17429438131780103</v>
      </c>
      <c r="O1151" s="21">
        <f t="shared" si="71"/>
        <v>0.43081705736078296</v>
      </c>
    </row>
    <row r="1152" spans="8:15">
      <c r="H1152" t="s">
        <v>8219</v>
      </c>
      <c r="I1152">
        <v>902</v>
      </c>
      <c r="J1152" s="21">
        <f t="shared" si="68"/>
        <v>0.83759403811929456</v>
      </c>
      <c r="K1152" s="21">
        <f t="shared" si="69"/>
        <v>0.79887062882808313</v>
      </c>
      <c r="L1152" t="s">
        <v>8221</v>
      </c>
      <c r="M1152">
        <v>3</v>
      </c>
      <c r="N1152" s="21">
        <f t="shared" si="70"/>
        <v>-0.23939151384953189</v>
      </c>
      <c r="O1152" s="21">
        <f t="shared" si="71"/>
        <v>0.40540100485253827</v>
      </c>
    </row>
    <row r="1153" spans="8:15">
      <c r="H1153" t="s">
        <v>8219</v>
      </c>
      <c r="I1153">
        <v>1670</v>
      </c>
      <c r="J1153" s="21">
        <f t="shared" si="68"/>
        <v>1.7468162559833993</v>
      </c>
      <c r="K1153" s="21">
        <f t="shared" si="69"/>
        <v>0.9596653920708702</v>
      </c>
      <c r="L1153" t="s">
        <v>8221</v>
      </c>
      <c r="M1153">
        <v>20</v>
      </c>
      <c r="N1153" s="21">
        <f t="shared" si="70"/>
        <v>3.7271299410324331E-2</v>
      </c>
      <c r="O1153" s="21">
        <f t="shared" si="71"/>
        <v>0.51486565533036766</v>
      </c>
    </row>
    <row r="1154" spans="8:15">
      <c r="H1154" t="s">
        <v>8219</v>
      </c>
      <c r="I1154">
        <v>1328</v>
      </c>
      <c r="J1154" s="21">
        <f t="shared" ref="J1154:J1217" si="72">STANDARDIZE(I1154,$B$7,$B$12)</f>
        <v>1.3419282370907901</v>
      </c>
      <c r="K1154" s="21">
        <f t="shared" ref="K1154:K1217" si="73">_xlfn.NORM.S.DIST(J1154,TRUE)</f>
        <v>0.91019036743191473</v>
      </c>
      <c r="L1154" t="s">
        <v>8221</v>
      </c>
      <c r="M1154">
        <v>50</v>
      </c>
      <c r="N1154" s="21">
        <f t="shared" ref="N1154:N1217" si="74">STANDARDIZE(M1154,$C$7,$C$12)</f>
        <v>0.52549979339830588</v>
      </c>
      <c r="O1154" s="21">
        <f t="shared" ref="O1154:O1217" si="75">_xlfn.NORM.S.DIST(N1154,TRUE)</f>
        <v>0.70038210155561631</v>
      </c>
    </row>
    <row r="1155" spans="8:15">
      <c r="H1155" t="s">
        <v>8219</v>
      </c>
      <c r="I1155">
        <v>944</v>
      </c>
      <c r="J1155" s="21">
        <f t="shared" si="72"/>
        <v>0.88731712815873776</v>
      </c>
      <c r="K1155" s="21">
        <f t="shared" si="73"/>
        <v>0.81254590674339999</v>
      </c>
      <c r="L1155" t="s">
        <v>8221</v>
      </c>
      <c r="M1155">
        <v>2</v>
      </c>
      <c r="N1155" s="21">
        <f t="shared" si="74"/>
        <v>-0.25566579698246461</v>
      </c>
      <c r="O1155" s="21">
        <f t="shared" si="75"/>
        <v>0.39910445381051241</v>
      </c>
    </row>
    <row r="1156" spans="8:15">
      <c r="H1156" t="s">
        <v>8219</v>
      </c>
      <c r="I1156">
        <v>147</v>
      </c>
      <c r="J1156" s="21">
        <f t="shared" si="72"/>
        <v>-5.623769949450632E-2</v>
      </c>
      <c r="K1156" s="21">
        <f t="shared" si="73"/>
        <v>0.47757622440843511</v>
      </c>
      <c r="L1156" t="s">
        <v>8221</v>
      </c>
      <c r="M1156">
        <v>3</v>
      </c>
      <c r="N1156" s="21">
        <f t="shared" si="74"/>
        <v>-0.23939151384953189</v>
      </c>
      <c r="O1156" s="21">
        <f t="shared" si="75"/>
        <v>0.40540100485253827</v>
      </c>
    </row>
    <row r="1157" spans="8:15">
      <c r="H1157" t="s">
        <v>8219</v>
      </c>
      <c r="I1157">
        <v>99</v>
      </c>
      <c r="J1157" s="21">
        <f t="shared" si="72"/>
        <v>-0.11306408811101286</v>
      </c>
      <c r="K1157" s="21">
        <f t="shared" si="73"/>
        <v>0.4549898729575298</v>
      </c>
      <c r="L1157" t="s">
        <v>8221</v>
      </c>
      <c r="M1157">
        <v>27</v>
      </c>
      <c r="N1157" s="21">
        <f t="shared" si="74"/>
        <v>0.15119128134085336</v>
      </c>
      <c r="O1157" s="21">
        <f t="shared" si="75"/>
        <v>0.56008758614093224</v>
      </c>
    </row>
    <row r="1158" spans="8:15">
      <c r="H1158" t="s">
        <v>8219</v>
      </c>
      <c r="I1158">
        <v>79</v>
      </c>
      <c r="J1158" s="21">
        <f t="shared" si="72"/>
        <v>-0.13674175003455727</v>
      </c>
      <c r="K1158" s="21">
        <f t="shared" si="73"/>
        <v>0.44561746385757939</v>
      </c>
      <c r="L1158" t="s">
        <v>8221</v>
      </c>
      <c r="M1158">
        <v>7</v>
      </c>
      <c r="N1158" s="21">
        <f t="shared" si="74"/>
        <v>-0.17429438131780103</v>
      </c>
      <c r="O1158" s="21">
        <f t="shared" si="75"/>
        <v>0.43081705736078296</v>
      </c>
    </row>
    <row r="1159" spans="8:15">
      <c r="H1159" t="s">
        <v>8219</v>
      </c>
      <c r="I1159">
        <v>75</v>
      </c>
      <c r="J1159" s="21">
        <f t="shared" si="72"/>
        <v>-0.14147728241926613</v>
      </c>
      <c r="K1159" s="21">
        <f t="shared" si="73"/>
        <v>0.44374645276098784</v>
      </c>
      <c r="L1159" t="s">
        <v>8221</v>
      </c>
      <c r="M1159">
        <v>5</v>
      </c>
      <c r="N1159" s="21">
        <f t="shared" si="74"/>
        <v>-0.20684294758366648</v>
      </c>
      <c r="O1159" s="21">
        <f t="shared" si="75"/>
        <v>0.41806625702373457</v>
      </c>
    </row>
    <row r="1160" spans="8:15">
      <c r="H1160" t="s">
        <v>8219</v>
      </c>
      <c r="I1160">
        <v>207</v>
      </c>
      <c r="J1160" s="21">
        <f t="shared" si="72"/>
        <v>1.479528627612686E-2</v>
      </c>
      <c r="K1160" s="21">
        <f t="shared" si="73"/>
        <v>0.50590224991116561</v>
      </c>
      <c r="L1160" t="s">
        <v>8221</v>
      </c>
      <c r="M1160">
        <v>0</v>
      </c>
      <c r="N1160" s="21">
        <f t="shared" si="74"/>
        <v>-0.28821436324833005</v>
      </c>
      <c r="O1160" s="21">
        <f t="shared" si="75"/>
        <v>0.386591327392803</v>
      </c>
    </row>
    <row r="1161" spans="8:15">
      <c r="H1161" t="s">
        <v>8219</v>
      </c>
      <c r="I1161">
        <v>102</v>
      </c>
      <c r="J1161" s="21">
        <f t="shared" si="72"/>
        <v>-0.10951243882248121</v>
      </c>
      <c r="K1161" s="21">
        <f t="shared" si="73"/>
        <v>0.45639802817710934</v>
      </c>
      <c r="L1161" t="s">
        <v>8221</v>
      </c>
      <c r="M1161">
        <v>3</v>
      </c>
      <c r="N1161" s="21">
        <f t="shared" si="74"/>
        <v>-0.23939151384953189</v>
      </c>
      <c r="O1161" s="21">
        <f t="shared" si="75"/>
        <v>0.40540100485253827</v>
      </c>
    </row>
    <row r="1162" spans="8:15">
      <c r="H1162" t="s">
        <v>8219</v>
      </c>
      <c r="I1162">
        <v>32</v>
      </c>
      <c r="J1162" s="21">
        <f t="shared" si="72"/>
        <v>-0.19238425555488659</v>
      </c>
      <c r="K1162" s="21">
        <f t="shared" si="73"/>
        <v>0.42372061214729434</v>
      </c>
      <c r="L1162" t="s">
        <v>8221</v>
      </c>
      <c r="M1162">
        <v>6</v>
      </c>
      <c r="N1162" s="21">
        <f t="shared" si="74"/>
        <v>-0.19056866445073375</v>
      </c>
      <c r="O1162" s="21">
        <f t="shared" si="75"/>
        <v>0.42443177118606484</v>
      </c>
    </row>
    <row r="1163" spans="8:15">
      <c r="H1163" t="s">
        <v>8219</v>
      </c>
      <c r="I1163">
        <v>480</v>
      </c>
      <c r="J1163" s="21">
        <f t="shared" si="72"/>
        <v>0.33799537153250786</v>
      </c>
      <c r="K1163" s="21">
        <f t="shared" si="73"/>
        <v>0.63231666213796056</v>
      </c>
      <c r="L1163" t="s">
        <v>8221</v>
      </c>
      <c r="M1163">
        <v>9</v>
      </c>
      <c r="N1163" s="21">
        <f t="shared" si="74"/>
        <v>-0.14174581505193559</v>
      </c>
      <c r="O1163" s="21">
        <f t="shared" si="75"/>
        <v>0.4436403925467165</v>
      </c>
    </row>
    <row r="1164" spans="8:15">
      <c r="H1164" t="s">
        <v>8219</v>
      </c>
      <c r="I1164">
        <v>11</v>
      </c>
      <c r="J1164" s="21">
        <f t="shared" si="72"/>
        <v>-0.21724580057460821</v>
      </c>
      <c r="K1164" s="21">
        <f t="shared" si="73"/>
        <v>0.41400839659505645</v>
      </c>
      <c r="L1164" t="s">
        <v>8221</v>
      </c>
      <c r="M1164">
        <v>3</v>
      </c>
      <c r="N1164" s="21">
        <f t="shared" si="74"/>
        <v>-0.23939151384953189</v>
      </c>
      <c r="O1164" s="21">
        <f t="shared" si="75"/>
        <v>0.40540100485253827</v>
      </c>
    </row>
    <row r="1165" spans="8:15">
      <c r="H1165" t="s">
        <v>8219</v>
      </c>
      <c r="I1165">
        <v>12</v>
      </c>
      <c r="J1165" s="21">
        <f t="shared" si="72"/>
        <v>-0.21606191747843098</v>
      </c>
      <c r="K1165" s="21">
        <f t="shared" si="73"/>
        <v>0.4144697420111193</v>
      </c>
      <c r="L1165" t="s">
        <v>8221</v>
      </c>
      <c r="M1165">
        <v>2</v>
      </c>
      <c r="N1165" s="21">
        <f t="shared" si="74"/>
        <v>-0.25566579698246461</v>
      </c>
      <c r="O1165" s="21">
        <f t="shared" si="75"/>
        <v>0.39910445381051241</v>
      </c>
    </row>
    <row r="1166" spans="8:15">
      <c r="H1166" t="s">
        <v>8219</v>
      </c>
      <c r="I1166">
        <v>48</v>
      </c>
      <c r="J1166" s="21">
        <f t="shared" si="72"/>
        <v>-0.17344212601605108</v>
      </c>
      <c r="K1166" s="21">
        <f t="shared" si="73"/>
        <v>0.43115195752981167</v>
      </c>
      <c r="L1166" t="s">
        <v>8221</v>
      </c>
      <c r="M1166">
        <v>3</v>
      </c>
      <c r="N1166" s="21">
        <f t="shared" si="74"/>
        <v>-0.23939151384953189</v>
      </c>
      <c r="O1166" s="21">
        <f t="shared" si="75"/>
        <v>0.40540100485253827</v>
      </c>
    </row>
    <row r="1167" spans="8:15">
      <c r="H1167" t="s">
        <v>8219</v>
      </c>
      <c r="I1167">
        <v>59</v>
      </c>
      <c r="J1167" s="21">
        <f t="shared" si="72"/>
        <v>-0.16041941195810167</v>
      </c>
      <c r="K1167" s="21">
        <f t="shared" si="73"/>
        <v>0.43627534955524322</v>
      </c>
      <c r="L1167" t="s">
        <v>8221</v>
      </c>
      <c r="M1167">
        <v>45</v>
      </c>
      <c r="N1167" s="21">
        <f t="shared" si="74"/>
        <v>0.44412837773364233</v>
      </c>
      <c r="O1167" s="21">
        <f t="shared" si="75"/>
        <v>0.67152511465506304</v>
      </c>
    </row>
    <row r="1168" spans="8:15">
      <c r="H1168" t="s">
        <v>8219</v>
      </c>
      <c r="I1168">
        <v>79</v>
      </c>
      <c r="J1168" s="21">
        <f t="shared" si="72"/>
        <v>-0.13674175003455727</v>
      </c>
      <c r="K1168" s="21">
        <f t="shared" si="73"/>
        <v>0.44561746385757939</v>
      </c>
      <c r="L1168" t="s">
        <v>8221</v>
      </c>
      <c r="M1168">
        <v>9</v>
      </c>
      <c r="N1168" s="21">
        <f t="shared" si="74"/>
        <v>-0.14174581505193559</v>
      </c>
      <c r="O1168" s="21">
        <f t="shared" si="75"/>
        <v>0.4436403925467165</v>
      </c>
    </row>
    <row r="1169" spans="8:15">
      <c r="H1169" t="s">
        <v>8219</v>
      </c>
      <c r="I1169">
        <v>14</v>
      </c>
      <c r="J1169" s="21">
        <f t="shared" si="72"/>
        <v>-0.21369415128607655</v>
      </c>
      <c r="K1169" s="21">
        <f t="shared" si="73"/>
        <v>0.41539278629720855</v>
      </c>
      <c r="L1169" t="s">
        <v>8221</v>
      </c>
      <c r="M1169">
        <v>9</v>
      </c>
      <c r="N1169" s="21">
        <f t="shared" si="74"/>
        <v>-0.14174581505193559</v>
      </c>
      <c r="O1169" s="21">
        <f t="shared" si="75"/>
        <v>0.4436403925467165</v>
      </c>
    </row>
    <row r="1170" spans="8:15">
      <c r="H1170" t="s">
        <v>8219</v>
      </c>
      <c r="I1170">
        <v>106</v>
      </c>
      <c r="J1170" s="21">
        <f t="shared" si="72"/>
        <v>-0.10477690643777232</v>
      </c>
      <c r="K1170" s="21">
        <f t="shared" si="73"/>
        <v>0.4582764175799921</v>
      </c>
      <c r="L1170" t="s">
        <v>8221</v>
      </c>
      <c r="M1170">
        <v>21</v>
      </c>
      <c r="N1170" s="21">
        <f t="shared" si="74"/>
        <v>5.3545582543257052E-2</v>
      </c>
      <c r="O1170" s="21">
        <f t="shared" si="75"/>
        <v>0.52135139345003001</v>
      </c>
    </row>
    <row r="1171" spans="8:15">
      <c r="H1171" t="s">
        <v>8219</v>
      </c>
      <c r="I1171">
        <v>25</v>
      </c>
      <c r="J1171" s="21">
        <f t="shared" si="72"/>
        <v>-0.20067143722812711</v>
      </c>
      <c r="K1171" s="21">
        <f t="shared" si="73"/>
        <v>0.42047774758660955</v>
      </c>
      <c r="L1171" t="s">
        <v>8221</v>
      </c>
      <c r="M1171">
        <v>17</v>
      </c>
      <c r="N1171" s="21">
        <f t="shared" si="74"/>
        <v>-1.155154998847383E-2</v>
      </c>
      <c r="O1171" s="21">
        <f t="shared" si="75"/>
        <v>0.49539170079292921</v>
      </c>
    </row>
    <row r="1172" spans="8:15">
      <c r="H1172" t="s">
        <v>8219</v>
      </c>
      <c r="I1172">
        <v>25</v>
      </c>
      <c r="J1172" s="21">
        <f t="shared" si="72"/>
        <v>-0.20067143722812711</v>
      </c>
      <c r="K1172" s="21">
        <f t="shared" si="73"/>
        <v>0.42047774758660955</v>
      </c>
      <c r="L1172" t="s">
        <v>8221</v>
      </c>
      <c r="M1172">
        <v>1</v>
      </c>
      <c r="N1172" s="21">
        <f t="shared" si="74"/>
        <v>-0.27194008011539733</v>
      </c>
      <c r="O1172" s="21">
        <f t="shared" si="75"/>
        <v>0.39283404631333929</v>
      </c>
    </row>
    <row r="1173" spans="8:15">
      <c r="H1173" t="s">
        <v>8219</v>
      </c>
      <c r="I1173">
        <v>29</v>
      </c>
      <c r="J1173" s="21">
        <f t="shared" si="72"/>
        <v>-0.19593590484341825</v>
      </c>
      <c r="K1173" s="21">
        <f t="shared" si="73"/>
        <v>0.42233016695712094</v>
      </c>
      <c r="L1173" t="s">
        <v>8221</v>
      </c>
      <c r="M1173">
        <v>1</v>
      </c>
      <c r="N1173" s="21">
        <f t="shared" si="74"/>
        <v>-0.27194008011539733</v>
      </c>
      <c r="O1173" s="21">
        <f t="shared" si="75"/>
        <v>0.39283404631333929</v>
      </c>
    </row>
    <row r="1174" spans="8:15">
      <c r="H1174" t="s">
        <v>8219</v>
      </c>
      <c r="I1174">
        <v>43</v>
      </c>
      <c r="J1174" s="21">
        <f t="shared" si="72"/>
        <v>-0.17936154149693717</v>
      </c>
      <c r="K1174" s="21">
        <f t="shared" si="73"/>
        <v>0.42882691354639985</v>
      </c>
      <c r="L1174" t="s">
        <v>8221</v>
      </c>
      <c r="M1174">
        <v>14</v>
      </c>
      <c r="N1174" s="21">
        <f t="shared" si="74"/>
        <v>-6.0374399387271988E-2</v>
      </c>
      <c r="O1174" s="21">
        <f t="shared" si="75"/>
        <v>0.47592872389157587</v>
      </c>
    </row>
    <row r="1175" spans="8:15">
      <c r="H1175" t="s">
        <v>8219</v>
      </c>
      <c r="I1175">
        <v>46</v>
      </c>
      <c r="J1175" s="21">
        <f t="shared" si="72"/>
        <v>-0.17580989220840551</v>
      </c>
      <c r="K1175" s="21">
        <f t="shared" si="73"/>
        <v>0.43022164891630016</v>
      </c>
      <c r="L1175" t="s">
        <v>8221</v>
      </c>
      <c r="M1175">
        <v>42</v>
      </c>
      <c r="N1175" s="21">
        <f t="shared" si="74"/>
        <v>0.39530552833484417</v>
      </c>
      <c r="O1175" s="21">
        <f t="shared" si="75"/>
        <v>0.65369129002181958</v>
      </c>
    </row>
    <row r="1176" spans="8:15">
      <c r="H1176" t="s">
        <v>8219</v>
      </c>
      <c r="I1176">
        <v>27</v>
      </c>
      <c r="J1176" s="21">
        <f t="shared" si="72"/>
        <v>-0.19830367103577268</v>
      </c>
      <c r="K1176" s="21">
        <f t="shared" si="73"/>
        <v>0.42140373982723822</v>
      </c>
      <c r="L1176" t="s">
        <v>8221</v>
      </c>
      <c r="M1176">
        <v>27</v>
      </c>
      <c r="N1176" s="21">
        <f t="shared" si="74"/>
        <v>0.15119128134085336</v>
      </c>
      <c r="O1176" s="21">
        <f t="shared" si="75"/>
        <v>0.56008758614093224</v>
      </c>
    </row>
    <row r="1177" spans="8:15">
      <c r="H1177" t="s">
        <v>8219</v>
      </c>
      <c r="I1177">
        <v>112</v>
      </c>
      <c r="J1177" s="21">
        <f t="shared" si="72"/>
        <v>-9.7673607860709014E-2</v>
      </c>
      <c r="K1177" s="21">
        <f t="shared" si="73"/>
        <v>0.46109573660164754</v>
      </c>
      <c r="L1177" t="s">
        <v>8221</v>
      </c>
      <c r="M1177">
        <v>5</v>
      </c>
      <c r="N1177" s="21">
        <f t="shared" si="74"/>
        <v>-0.20684294758366648</v>
      </c>
      <c r="O1177" s="21">
        <f t="shared" si="75"/>
        <v>0.41806625702373457</v>
      </c>
    </row>
    <row r="1178" spans="8:15">
      <c r="H1178" t="s">
        <v>8219</v>
      </c>
      <c r="I1178">
        <v>34</v>
      </c>
      <c r="J1178" s="21">
        <f t="shared" si="72"/>
        <v>-0.19001648936253215</v>
      </c>
      <c r="K1178" s="21">
        <f t="shared" si="73"/>
        <v>0.42464810464462421</v>
      </c>
      <c r="L1178" t="s">
        <v>8221</v>
      </c>
      <c r="M1178">
        <v>13</v>
      </c>
      <c r="N1178" s="21">
        <f t="shared" si="74"/>
        <v>-7.6648682520204708E-2</v>
      </c>
      <c r="O1178" s="21">
        <f t="shared" si="75"/>
        <v>0.46945151489289888</v>
      </c>
    </row>
    <row r="1179" spans="8:15">
      <c r="H1179" t="s">
        <v>8219</v>
      </c>
      <c r="I1179">
        <v>145</v>
      </c>
      <c r="J1179" s="21">
        <f t="shared" si="72"/>
        <v>-5.8605465686860758E-2</v>
      </c>
      <c r="K1179" s="21">
        <f t="shared" si="73"/>
        <v>0.47663317858972981</v>
      </c>
      <c r="L1179" t="s">
        <v>8221</v>
      </c>
      <c r="M1179">
        <v>12</v>
      </c>
      <c r="N1179" s="21">
        <f t="shared" si="74"/>
        <v>-9.2922965653137429E-2</v>
      </c>
      <c r="O1179" s="21">
        <f t="shared" si="75"/>
        <v>0.46298238036470224</v>
      </c>
    </row>
    <row r="1180" spans="8:15">
      <c r="H1180" t="s">
        <v>8219</v>
      </c>
      <c r="I1180">
        <v>19</v>
      </c>
      <c r="J1180" s="21">
        <f t="shared" si="72"/>
        <v>-0.20777473580519043</v>
      </c>
      <c r="K1180" s="21">
        <f t="shared" si="73"/>
        <v>0.4177024300117067</v>
      </c>
      <c r="L1180" t="s">
        <v>8221</v>
      </c>
      <c r="M1180">
        <v>90</v>
      </c>
      <c r="N1180" s="21">
        <f t="shared" si="74"/>
        <v>1.1764711187156145</v>
      </c>
      <c r="O1180" s="21">
        <f t="shared" si="75"/>
        <v>0.88029666653414707</v>
      </c>
    </row>
    <row r="1181" spans="8:15">
      <c r="H1181" t="s">
        <v>8219</v>
      </c>
      <c r="I1181">
        <v>288</v>
      </c>
      <c r="J1181" s="21">
        <f t="shared" si="72"/>
        <v>0.11068981706648165</v>
      </c>
      <c r="K1181" s="21">
        <f t="shared" si="73"/>
        <v>0.54406883941975148</v>
      </c>
      <c r="L1181" t="s">
        <v>8221</v>
      </c>
      <c r="M1181">
        <v>2</v>
      </c>
      <c r="N1181" s="21">
        <f t="shared" si="74"/>
        <v>-0.25566579698246461</v>
      </c>
      <c r="O1181" s="21">
        <f t="shared" si="75"/>
        <v>0.39910445381051241</v>
      </c>
    </row>
    <row r="1182" spans="8:15">
      <c r="H1182" t="s">
        <v>8219</v>
      </c>
      <c r="I1182">
        <v>14</v>
      </c>
      <c r="J1182" s="21">
        <f t="shared" si="72"/>
        <v>-0.21369415128607655</v>
      </c>
      <c r="K1182" s="21">
        <f t="shared" si="73"/>
        <v>0.41539278629720855</v>
      </c>
      <c r="L1182" t="s">
        <v>8221</v>
      </c>
      <c r="M1182">
        <v>5</v>
      </c>
      <c r="N1182" s="21">
        <f t="shared" si="74"/>
        <v>-0.20684294758366648</v>
      </c>
      <c r="O1182" s="21">
        <f t="shared" si="75"/>
        <v>0.41806625702373457</v>
      </c>
    </row>
    <row r="1183" spans="8:15">
      <c r="H1183" t="s">
        <v>8219</v>
      </c>
      <c r="I1183">
        <v>7</v>
      </c>
      <c r="J1183" s="21">
        <f t="shared" si="72"/>
        <v>-0.22198133295931707</v>
      </c>
      <c r="K1183" s="21">
        <f t="shared" si="73"/>
        <v>0.41216420748434612</v>
      </c>
      <c r="L1183" t="s">
        <v>8221</v>
      </c>
      <c r="M1183">
        <v>31</v>
      </c>
      <c r="N1183" s="21">
        <f t="shared" si="74"/>
        <v>0.21628841387258424</v>
      </c>
      <c r="O1183" s="21">
        <f t="shared" si="75"/>
        <v>0.58561853013735821</v>
      </c>
    </row>
    <row r="1184" spans="8:15">
      <c r="H1184" t="s">
        <v>8219</v>
      </c>
      <c r="I1184">
        <v>211</v>
      </c>
      <c r="J1184" s="21">
        <f t="shared" si="72"/>
        <v>1.9530818660835739E-2</v>
      </c>
      <c r="K1184" s="21">
        <f t="shared" si="73"/>
        <v>0.50779117400388807</v>
      </c>
      <c r="L1184" t="s">
        <v>8221</v>
      </c>
      <c r="M1184">
        <v>4</v>
      </c>
      <c r="N1184" s="21">
        <f t="shared" si="74"/>
        <v>-0.22311723071659917</v>
      </c>
      <c r="O1184" s="21">
        <f t="shared" si="75"/>
        <v>0.4117221340907683</v>
      </c>
    </row>
    <row r="1185" spans="8:15">
      <c r="H1185" t="s">
        <v>8219</v>
      </c>
      <c r="I1185">
        <v>85</v>
      </c>
      <c r="J1185" s="21">
        <f t="shared" si="72"/>
        <v>-0.12963845145749395</v>
      </c>
      <c r="K1185" s="21">
        <f t="shared" si="73"/>
        <v>0.44842624003585801</v>
      </c>
      <c r="L1185" t="s">
        <v>8221</v>
      </c>
      <c r="M1185">
        <v>29</v>
      </c>
      <c r="N1185" s="21">
        <f t="shared" si="74"/>
        <v>0.1837398476067188</v>
      </c>
      <c r="O1185" s="21">
        <f t="shared" si="75"/>
        <v>0.57289122640782708</v>
      </c>
    </row>
    <row r="1186" spans="8:15">
      <c r="H1186" t="s">
        <v>8219</v>
      </c>
      <c r="I1186">
        <v>103</v>
      </c>
      <c r="J1186" s="21">
        <f t="shared" si="72"/>
        <v>-0.10832855572630398</v>
      </c>
      <c r="K1186" s="21">
        <f t="shared" si="73"/>
        <v>0.45686753585223405</v>
      </c>
      <c r="L1186" t="s">
        <v>8221</v>
      </c>
      <c r="M1186">
        <v>2</v>
      </c>
      <c r="N1186" s="21">
        <f t="shared" si="74"/>
        <v>-0.25566579698246461</v>
      </c>
      <c r="O1186" s="21">
        <f t="shared" si="75"/>
        <v>0.39910445381051241</v>
      </c>
    </row>
    <row r="1187" spans="8:15">
      <c r="H1187" t="s">
        <v>8219</v>
      </c>
      <c r="I1187">
        <v>113</v>
      </c>
      <c r="J1187" s="21">
        <f t="shared" si="72"/>
        <v>-9.6489724764531784E-2</v>
      </c>
      <c r="K1187" s="21">
        <f t="shared" si="73"/>
        <v>0.46156581714939748</v>
      </c>
      <c r="L1187" t="s">
        <v>8221</v>
      </c>
      <c r="M1187">
        <v>114</v>
      </c>
      <c r="N1187" s="21">
        <f t="shared" si="74"/>
        <v>1.5670539139059998</v>
      </c>
      <c r="O1187" s="21">
        <f t="shared" si="75"/>
        <v>0.94144895490793212</v>
      </c>
    </row>
    <row r="1188" spans="8:15">
      <c r="H1188" t="s">
        <v>8219</v>
      </c>
      <c r="I1188">
        <v>167</v>
      </c>
      <c r="J1188" s="21">
        <f t="shared" si="72"/>
        <v>-3.2560037570961924E-2</v>
      </c>
      <c r="K1188" s="21">
        <f t="shared" si="73"/>
        <v>0.48701271915940492</v>
      </c>
      <c r="L1188" t="s">
        <v>8221</v>
      </c>
      <c r="M1188">
        <v>1</v>
      </c>
      <c r="N1188" s="21">
        <f t="shared" si="74"/>
        <v>-0.27194008011539733</v>
      </c>
      <c r="O1188" s="21">
        <f t="shared" si="75"/>
        <v>0.39283404631333929</v>
      </c>
    </row>
    <row r="1189" spans="8:15">
      <c r="H1189" t="s">
        <v>8219</v>
      </c>
      <c r="I1189">
        <v>73</v>
      </c>
      <c r="J1189" s="21">
        <f t="shared" si="72"/>
        <v>-0.14384504861162059</v>
      </c>
      <c r="K1189" s="21">
        <f t="shared" si="73"/>
        <v>0.44281141455668371</v>
      </c>
      <c r="L1189" t="s">
        <v>8221</v>
      </c>
      <c r="M1189">
        <v>76</v>
      </c>
      <c r="N1189" s="21">
        <f t="shared" si="74"/>
        <v>0.94863115485455662</v>
      </c>
      <c r="O1189" s="21">
        <f t="shared" si="75"/>
        <v>0.82859588007714269</v>
      </c>
    </row>
    <row r="1190" spans="8:15">
      <c r="H1190" t="s">
        <v>8219</v>
      </c>
      <c r="I1190">
        <v>75</v>
      </c>
      <c r="J1190" s="21">
        <f t="shared" si="72"/>
        <v>-0.14147728241926613</v>
      </c>
      <c r="K1190" s="21">
        <f t="shared" si="73"/>
        <v>0.44374645276098784</v>
      </c>
      <c r="L1190" t="s">
        <v>8221</v>
      </c>
      <c r="M1190">
        <v>9</v>
      </c>
      <c r="N1190" s="21">
        <f t="shared" si="74"/>
        <v>-0.14174581505193559</v>
      </c>
      <c r="O1190" s="21">
        <f t="shared" si="75"/>
        <v>0.4436403925467165</v>
      </c>
    </row>
    <row r="1191" spans="8:15">
      <c r="H1191" t="s">
        <v>8219</v>
      </c>
      <c r="I1191">
        <v>614</v>
      </c>
      <c r="J1191" s="21">
        <f t="shared" si="72"/>
        <v>0.49663570642025529</v>
      </c>
      <c r="K1191" s="21">
        <f t="shared" si="73"/>
        <v>0.69027701562355981</v>
      </c>
      <c r="L1191" t="s">
        <v>8221</v>
      </c>
      <c r="M1191">
        <v>37</v>
      </c>
      <c r="N1191" s="21">
        <f t="shared" si="74"/>
        <v>0.31393411267018057</v>
      </c>
      <c r="O1191" s="21">
        <f t="shared" si="75"/>
        <v>0.62321445950480325</v>
      </c>
    </row>
    <row r="1192" spans="8:15">
      <c r="H1192" t="s">
        <v>8219</v>
      </c>
      <c r="I1192">
        <v>107</v>
      </c>
      <c r="J1192" s="21">
        <f t="shared" si="72"/>
        <v>-0.10359302334159511</v>
      </c>
      <c r="K1192" s="21">
        <f t="shared" si="73"/>
        <v>0.45874616222088654</v>
      </c>
      <c r="L1192" t="s">
        <v>8221</v>
      </c>
      <c r="M1192">
        <v>0</v>
      </c>
      <c r="N1192" s="21">
        <f t="shared" si="74"/>
        <v>-0.28821436324833005</v>
      </c>
      <c r="O1192" s="21">
        <f t="shared" si="75"/>
        <v>0.386591327392803</v>
      </c>
    </row>
    <row r="1193" spans="8:15">
      <c r="H1193" t="s">
        <v>8219</v>
      </c>
      <c r="I1193">
        <v>1224</v>
      </c>
      <c r="J1193" s="21">
        <f t="shared" si="72"/>
        <v>1.2188043950883594</v>
      </c>
      <c r="K1193" s="21">
        <f t="shared" si="73"/>
        <v>0.88854077851769864</v>
      </c>
      <c r="L1193" t="s">
        <v>8221</v>
      </c>
      <c r="M1193">
        <v>1</v>
      </c>
      <c r="N1193" s="21">
        <f t="shared" si="74"/>
        <v>-0.27194008011539733</v>
      </c>
      <c r="O1193" s="21">
        <f t="shared" si="75"/>
        <v>0.39283404631333929</v>
      </c>
    </row>
    <row r="1194" spans="8:15">
      <c r="H1194" t="s">
        <v>8219</v>
      </c>
      <c r="I1194">
        <v>104</v>
      </c>
      <c r="J1194" s="21">
        <f t="shared" si="72"/>
        <v>-0.10714467263012677</v>
      </c>
      <c r="K1194" s="21">
        <f t="shared" si="73"/>
        <v>0.45733710374479575</v>
      </c>
      <c r="L1194" t="s">
        <v>8221</v>
      </c>
      <c r="M1194">
        <v>10</v>
      </c>
      <c r="N1194" s="21">
        <f t="shared" si="74"/>
        <v>-0.12547153191900287</v>
      </c>
      <c r="O1194" s="21">
        <f t="shared" si="75"/>
        <v>0.45007513057327431</v>
      </c>
    </row>
    <row r="1195" spans="8:15">
      <c r="H1195" t="s">
        <v>8219</v>
      </c>
      <c r="I1195">
        <v>79</v>
      </c>
      <c r="J1195" s="21">
        <f t="shared" si="72"/>
        <v>-0.13674175003455727</v>
      </c>
      <c r="K1195" s="21">
        <f t="shared" si="73"/>
        <v>0.44561746385757939</v>
      </c>
      <c r="L1195" t="s">
        <v>8221</v>
      </c>
      <c r="M1195">
        <v>1</v>
      </c>
      <c r="N1195" s="21">
        <f t="shared" si="74"/>
        <v>-0.27194008011539733</v>
      </c>
      <c r="O1195" s="21">
        <f t="shared" si="75"/>
        <v>0.39283404631333929</v>
      </c>
    </row>
    <row r="1196" spans="8:15">
      <c r="H1196" t="s">
        <v>8219</v>
      </c>
      <c r="I1196">
        <v>157</v>
      </c>
      <c r="J1196" s="21">
        <f t="shared" si="72"/>
        <v>-4.4398868532734122E-2</v>
      </c>
      <c r="K1196" s="21">
        <f t="shared" si="73"/>
        <v>0.48229323177059774</v>
      </c>
      <c r="L1196" t="s">
        <v>8221</v>
      </c>
      <c r="M1196">
        <v>2</v>
      </c>
      <c r="N1196" s="21">
        <f t="shared" si="74"/>
        <v>-0.25566579698246461</v>
      </c>
      <c r="O1196" s="21">
        <f t="shared" si="75"/>
        <v>0.39910445381051241</v>
      </c>
    </row>
    <row r="1197" spans="8:15">
      <c r="H1197" t="s">
        <v>8219</v>
      </c>
      <c r="I1197">
        <v>50</v>
      </c>
      <c r="J1197" s="21">
        <f t="shared" si="72"/>
        <v>-0.17107435982369662</v>
      </c>
      <c r="K1197" s="21">
        <f t="shared" si="73"/>
        <v>0.43208264827181631</v>
      </c>
      <c r="L1197" t="s">
        <v>8221</v>
      </c>
      <c r="M1197">
        <v>1</v>
      </c>
      <c r="N1197" s="21">
        <f t="shared" si="74"/>
        <v>-0.27194008011539733</v>
      </c>
      <c r="O1197" s="21">
        <f t="shared" si="75"/>
        <v>0.39283404631333929</v>
      </c>
    </row>
    <row r="1198" spans="8:15">
      <c r="H1198" t="s">
        <v>8219</v>
      </c>
      <c r="I1198">
        <v>64</v>
      </c>
      <c r="J1198" s="21">
        <f t="shared" si="72"/>
        <v>-0.15449999647721555</v>
      </c>
      <c r="K1198" s="21">
        <f t="shared" si="73"/>
        <v>0.43860775699819587</v>
      </c>
      <c r="L1198" t="s">
        <v>8221</v>
      </c>
      <c r="M1198">
        <v>10</v>
      </c>
      <c r="N1198" s="21">
        <f t="shared" si="74"/>
        <v>-0.12547153191900287</v>
      </c>
      <c r="O1198" s="21">
        <f t="shared" si="75"/>
        <v>0.45007513057327431</v>
      </c>
    </row>
    <row r="1199" spans="8:15">
      <c r="H1199" t="s">
        <v>8219</v>
      </c>
      <c r="I1199">
        <v>200</v>
      </c>
      <c r="J1199" s="21">
        <f t="shared" si="72"/>
        <v>6.5081046028863231E-3</v>
      </c>
      <c r="K1199" s="21">
        <f t="shared" si="73"/>
        <v>0.5025963397631743</v>
      </c>
      <c r="L1199" t="s">
        <v>8221</v>
      </c>
      <c r="M1199">
        <v>9</v>
      </c>
      <c r="N1199" s="21">
        <f t="shared" si="74"/>
        <v>-0.14174581505193559</v>
      </c>
      <c r="O1199" s="21">
        <f t="shared" si="75"/>
        <v>0.4436403925467165</v>
      </c>
    </row>
    <row r="1200" spans="8:15">
      <c r="H1200" t="s">
        <v>8219</v>
      </c>
      <c r="I1200">
        <v>22</v>
      </c>
      <c r="J1200" s="21">
        <f t="shared" si="72"/>
        <v>-0.20422308651665877</v>
      </c>
      <c r="K1200" s="21">
        <f t="shared" si="73"/>
        <v>0.41908958554528158</v>
      </c>
      <c r="L1200" t="s">
        <v>8221</v>
      </c>
      <c r="M1200">
        <v>19</v>
      </c>
      <c r="N1200" s="21">
        <f t="shared" si="74"/>
        <v>2.099701627739161E-2</v>
      </c>
      <c r="O1200" s="21">
        <f t="shared" si="75"/>
        <v>0.50837598209105184</v>
      </c>
    </row>
    <row r="1201" spans="8:15">
      <c r="H1201" t="s">
        <v>8219</v>
      </c>
      <c r="I1201">
        <v>163</v>
      </c>
      <c r="J1201" s="21">
        <f t="shared" si="72"/>
        <v>-3.7295569955670807E-2</v>
      </c>
      <c r="K1201" s="21">
        <f t="shared" si="73"/>
        <v>0.48512466885022115</v>
      </c>
      <c r="L1201" t="s">
        <v>8221</v>
      </c>
      <c r="M1201">
        <v>0</v>
      </c>
      <c r="N1201" s="21">
        <f t="shared" si="74"/>
        <v>-0.28821436324833005</v>
      </c>
      <c r="O1201" s="21">
        <f t="shared" si="75"/>
        <v>0.386591327392803</v>
      </c>
    </row>
    <row r="1202" spans="8:15">
      <c r="H1202" t="s">
        <v>8219</v>
      </c>
      <c r="I1202">
        <v>77</v>
      </c>
      <c r="J1202" s="21">
        <f t="shared" si="72"/>
        <v>-0.1391095162269117</v>
      </c>
      <c r="K1202" s="21">
        <f t="shared" si="73"/>
        <v>0.44468180424150505</v>
      </c>
      <c r="L1202" t="s">
        <v>8221</v>
      </c>
      <c r="M1202">
        <v>4</v>
      </c>
      <c r="N1202" s="21">
        <f t="shared" si="74"/>
        <v>-0.22311723071659917</v>
      </c>
      <c r="O1202" s="21">
        <f t="shared" si="75"/>
        <v>0.4117221340907683</v>
      </c>
    </row>
    <row r="1203" spans="8:15">
      <c r="H1203" t="s">
        <v>8219</v>
      </c>
      <c r="I1203">
        <v>89</v>
      </c>
      <c r="J1203" s="21">
        <f t="shared" si="72"/>
        <v>-0.12490291907278506</v>
      </c>
      <c r="K1203" s="21">
        <f t="shared" si="73"/>
        <v>0.45030020369266877</v>
      </c>
      <c r="L1203" t="s">
        <v>8221</v>
      </c>
      <c r="M1203">
        <v>8</v>
      </c>
      <c r="N1203" s="21">
        <f t="shared" si="74"/>
        <v>-0.15802009818486831</v>
      </c>
      <c r="O1203" s="21">
        <f t="shared" si="75"/>
        <v>0.43722048081346943</v>
      </c>
    </row>
    <row r="1204" spans="8:15">
      <c r="H1204" t="s">
        <v>8219</v>
      </c>
      <c r="I1204">
        <v>3355</v>
      </c>
      <c r="J1204" s="21">
        <f t="shared" si="72"/>
        <v>3.7416592730420146</v>
      </c>
      <c r="K1204" s="21">
        <f t="shared" si="73"/>
        <v>0.99990859536970889</v>
      </c>
      <c r="L1204" t="s">
        <v>8221</v>
      </c>
      <c r="M1204">
        <v>24</v>
      </c>
      <c r="N1204" s="21">
        <f t="shared" si="74"/>
        <v>0.10236843194205521</v>
      </c>
      <c r="O1204" s="21">
        <f t="shared" si="75"/>
        <v>0.54076788016527011</v>
      </c>
    </row>
    <row r="1205" spans="8:15">
      <c r="H1205" t="s">
        <v>8219</v>
      </c>
      <c r="I1205">
        <v>537</v>
      </c>
      <c r="J1205" s="21">
        <f t="shared" si="72"/>
        <v>0.40547670801460939</v>
      </c>
      <c r="K1205" s="21">
        <f t="shared" si="73"/>
        <v>0.65743643198229207</v>
      </c>
      <c r="L1205" t="s">
        <v>8221</v>
      </c>
      <c r="M1205">
        <v>0</v>
      </c>
      <c r="N1205" s="21">
        <f t="shared" si="74"/>
        <v>-0.28821436324833005</v>
      </c>
      <c r="O1205" s="21">
        <f t="shared" si="75"/>
        <v>0.386591327392803</v>
      </c>
    </row>
    <row r="1206" spans="8:15">
      <c r="H1206" t="s">
        <v>8219</v>
      </c>
      <c r="I1206">
        <v>125</v>
      </c>
      <c r="J1206" s="21">
        <f t="shared" si="72"/>
        <v>-8.2283127610405155E-2</v>
      </c>
      <c r="K1206" s="21">
        <f t="shared" si="73"/>
        <v>0.46721078556787027</v>
      </c>
      <c r="L1206" t="s">
        <v>8221</v>
      </c>
      <c r="M1206">
        <v>39</v>
      </c>
      <c r="N1206" s="21">
        <f t="shared" si="74"/>
        <v>0.34648267893604601</v>
      </c>
      <c r="O1206" s="21">
        <f t="shared" si="75"/>
        <v>0.63551000038664951</v>
      </c>
    </row>
    <row r="1207" spans="8:15">
      <c r="H1207" t="s">
        <v>8219</v>
      </c>
      <c r="I1207">
        <v>163</v>
      </c>
      <c r="J1207" s="21">
        <f t="shared" si="72"/>
        <v>-3.7295569955670807E-2</v>
      </c>
      <c r="K1207" s="21">
        <f t="shared" si="73"/>
        <v>0.48512466885022115</v>
      </c>
      <c r="L1207" t="s">
        <v>8221</v>
      </c>
      <c r="M1207">
        <v>6</v>
      </c>
      <c r="N1207" s="21">
        <f t="shared" si="74"/>
        <v>-0.19056866445073375</v>
      </c>
      <c r="O1207" s="21">
        <f t="shared" si="75"/>
        <v>0.42443177118606484</v>
      </c>
    </row>
    <row r="1208" spans="8:15">
      <c r="H1208" t="s">
        <v>8219</v>
      </c>
      <c r="I1208">
        <v>283</v>
      </c>
      <c r="J1208" s="21">
        <f t="shared" si="72"/>
        <v>0.10477040158559556</v>
      </c>
      <c r="K1208" s="21">
        <f t="shared" si="73"/>
        <v>0.54172100156409098</v>
      </c>
      <c r="L1208" t="s">
        <v>8221</v>
      </c>
      <c r="M1208">
        <v>4</v>
      </c>
      <c r="N1208" s="21">
        <f t="shared" si="74"/>
        <v>-0.22311723071659917</v>
      </c>
      <c r="O1208" s="21">
        <f t="shared" si="75"/>
        <v>0.4117221340907683</v>
      </c>
    </row>
    <row r="1209" spans="8:15">
      <c r="H1209" t="s">
        <v>8219</v>
      </c>
      <c r="I1209">
        <v>352</v>
      </c>
      <c r="J1209" s="21">
        <f t="shared" si="72"/>
        <v>0.1864583352218237</v>
      </c>
      <c r="K1209" s="21">
        <f t="shared" si="73"/>
        <v>0.57395732523984777</v>
      </c>
      <c r="L1209" t="s">
        <v>8221</v>
      </c>
      <c r="M1209">
        <v>3</v>
      </c>
      <c r="N1209" s="21">
        <f t="shared" si="74"/>
        <v>-0.23939151384953189</v>
      </c>
      <c r="O1209" s="21">
        <f t="shared" si="75"/>
        <v>0.40540100485253827</v>
      </c>
    </row>
    <row r="1210" spans="8:15">
      <c r="H1210" t="s">
        <v>8219</v>
      </c>
      <c r="I1210">
        <v>94</v>
      </c>
      <c r="J1210" s="21">
        <f t="shared" si="72"/>
        <v>-0.11898350359189896</v>
      </c>
      <c r="K1210" s="21">
        <f t="shared" si="73"/>
        <v>0.45264421257902987</v>
      </c>
      <c r="L1210" t="s">
        <v>8221</v>
      </c>
      <c r="M1210">
        <v>53</v>
      </c>
      <c r="N1210" s="21">
        <f t="shared" si="74"/>
        <v>0.5743226427971041</v>
      </c>
      <c r="O1210" s="21">
        <f t="shared" si="75"/>
        <v>0.71712525521252113</v>
      </c>
    </row>
    <row r="1211" spans="8:15">
      <c r="H1211" t="s">
        <v>8219</v>
      </c>
      <c r="I1211">
        <v>67</v>
      </c>
      <c r="J1211" s="21">
        <f t="shared" si="72"/>
        <v>-0.15094834718868388</v>
      </c>
      <c r="K1211" s="21">
        <f t="shared" si="73"/>
        <v>0.44000823092859576</v>
      </c>
      <c r="L1211" t="s">
        <v>8221</v>
      </c>
      <c r="M1211">
        <v>1</v>
      </c>
      <c r="N1211" s="21">
        <f t="shared" si="74"/>
        <v>-0.27194008011539733</v>
      </c>
      <c r="O1211" s="21">
        <f t="shared" si="75"/>
        <v>0.39283404631333929</v>
      </c>
    </row>
    <row r="1212" spans="8:15">
      <c r="H1212" t="s">
        <v>8219</v>
      </c>
      <c r="I1212">
        <v>221</v>
      </c>
      <c r="J1212" s="21">
        <f t="shared" si="72"/>
        <v>3.1369649622607937E-2</v>
      </c>
      <c r="K1212" s="21">
        <f t="shared" si="73"/>
        <v>0.51251262733677794</v>
      </c>
      <c r="L1212" t="s">
        <v>8221</v>
      </c>
      <c r="M1212">
        <v>2</v>
      </c>
      <c r="N1212" s="21">
        <f t="shared" si="74"/>
        <v>-0.25566579698246461</v>
      </c>
      <c r="O1212" s="21">
        <f t="shared" si="75"/>
        <v>0.39910445381051241</v>
      </c>
    </row>
    <row r="1213" spans="8:15">
      <c r="H1213" t="s">
        <v>8219</v>
      </c>
      <c r="I1213">
        <v>2165</v>
      </c>
      <c r="J1213" s="21">
        <f t="shared" si="72"/>
        <v>2.332838388591123</v>
      </c>
      <c r="K1213" s="21">
        <f t="shared" si="73"/>
        <v>0.99017168548868018</v>
      </c>
      <c r="L1213" t="s">
        <v>8221</v>
      </c>
      <c r="M1213">
        <v>25</v>
      </c>
      <c r="N1213" s="21">
        <f t="shared" si="74"/>
        <v>0.11864271507498793</v>
      </c>
      <c r="O1213" s="21">
        <f t="shared" si="75"/>
        <v>0.54722078870265556</v>
      </c>
    </row>
    <row r="1214" spans="8:15">
      <c r="H1214" t="s">
        <v>8219</v>
      </c>
      <c r="I1214">
        <v>179</v>
      </c>
      <c r="J1214" s="21">
        <f t="shared" si="72"/>
        <v>-1.8353440416835291E-2</v>
      </c>
      <c r="K1214" s="21">
        <f t="shared" si="73"/>
        <v>0.49267844767185898</v>
      </c>
      <c r="L1214" t="s">
        <v>8221</v>
      </c>
      <c r="M1214">
        <v>6</v>
      </c>
      <c r="N1214" s="21">
        <f t="shared" si="74"/>
        <v>-0.19056866445073375</v>
      </c>
      <c r="O1214" s="21">
        <f t="shared" si="75"/>
        <v>0.42443177118606484</v>
      </c>
    </row>
    <row r="1215" spans="8:15">
      <c r="H1215" t="s">
        <v>8219</v>
      </c>
      <c r="I1215">
        <v>123</v>
      </c>
      <c r="J1215" s="21">
        <f t="shared" si="72"/>
        <v>-8.4650893802759586E-2</v>
      </c>
      <c r="K1215" s="21">
        <f t="shared" si="73"/>
        <v>0.46626946841710826</v>
      </c>
      <c r="L1215" t="s">
        <v>8221</v>
      </c>
      <c r="M1215">
        <v>0</v>
      </c>
      <c r="N1215" s="21">
        <f t="shared" si="74"/>
        <v>-0.28821436324833005</v>
      </c>
      <c r="O1215" s="21">
        <f t="shared" si="75"/>
        <v>0.386591327392803</v>
      </c>
    </row>
    <row r="1216" spans="8:15">
      <c r="H1216" t="s">
        <v>8219</v>
      </c>
      <c r="I1216">
        <v>1104</v>
      </c>
      <c r="J1216" s="21">
        <f t="shared" si="72"/>
        <v>1.0767384235470929</v>
      </c>
      <c r="K1216" s="21">
        <f t="shared" si="73"/>
        <v>0.85920142926721499</v>
      </c>
      <c r="L1216" t="s">
        <v>8221</v>
      </c>
      <c r="M1216">
        <v>12</v>
      </c>
      <c r="N1216" s="21">
        <f t="shared" si="74"/>
        <v>-9.2922965653137429E-2</v>
      </c>
      <c r="O1216" s="21">
        <f t="shared" si="75"/>
        <v>0.46298238036470224</v>
      </c>
    </row>
    <row r="1217" spans="8:15">
      <c r="H1217" t="s">
        <v>8219</v>
      </c>
      <c r="I1217">
        <v>403</v>
      </c>
      <c r="J1217" s="21">
        <f t="shared" si="72"/>
        <v>0.24683637312686191</v>
      </c>
      <c r="K1217" s="21">
        <f t="shared" si="73"/>
        <v>0.59748257020412732</v>
      </c>
      <c r="L1217" t="s">
        <v>8221</v>
      </c>
      <c r="M1217">
        <v>0</v>
      </c>
      <c r="N1217" s="21">
        <f t="shared" si="74"/>
        <v>-0.28821436324833005</v>
      </c>
      <c r="O1217" s="21">
        <f t="shared" si="75"/>
        <v>0.386591327392803</v>
      </c>
    </row>
    <row r="1218" spans="8:15">
      <c r="H1218" t="s">
        <v>8219</v>
      </c>
      <c r="I1218">
        <v>109</v>
      </c>
      <c r="J1218" s="21">
        <f t="shared" ref="J1218:J1281" si="76">STANDARDIZE(I1218,$B$7,$B$12)</f>
        <v>-0.10122525714924067</v>
      </c>
      <c r="K1218" s="21">
        <f t="shared" ref="K1218:K1281" si="77">_xlfn.NORM.S.DIST(J1218,TRUE)</f>
        <v>0.45968582369308281</v>
      </c>
      <c r="L1218" t="s">
        <v>8221</v>
      </c>
      <c r="M1218">
        <v>36</v>
      </c>
      <c r="N1218" s="21">
        <f t="shared" ref="N1218:N1281" si="78">STANDARDIZE(M1218,$C$7,$C$12)</f>
        <v>0.29765982953724784</v>
      </c>
      <c r="O1218" s="21">
        <f t="shared" ref="O1218:O1281" si="79">_xlfn.NORM.S.DIST(N1218,TRUE)</f>
        <v>0.61701859713537444</v>
      </c>
    </row>
    <row r="1219" spans="8:15">
      <c r="H1219" t="s">
        <v>8219</v>
      </c>
      <c r="I1219">
        <v>372</v>
      </c>
      <c r="J1219" s="21">
        <f t="shared" si="76"/>
        <v>0.2101359971453681</v>
      </c>
      <c r="K1219" s="21">
        <f t="shared" si="77"/>
        <v>0.58321923450578939</v>
      </c>
      <c r="L1219" t="s">
        <v>8221</v>
      </c>
      <c r="M1219">
        <v>0</v>
      </c>
      <c r="N1219" s="21">
        <f t="shared" si="78"/>
        <v>-0.28821436324833005</v>
      </c>
      <c r="O1219" s="21">
        <f t="shared" si="79"/>
        <v>0.386591327392803</v>
      </c>
    </row>
    <row r="1220" spans="8:15">
      <c r="H1220" t="s">
        <v>8219</v>
      </c>
      <c r="I1220">
        <v>311</v>
      </c>
      <c r="J1220" s="21">
        <f t="shared" si="76"/>
        <v>0.13791912827855771</v>
      </c>
      <c r="K1220" s="21">
        <f t="shared" si="77"/>
        <v>0.55484783365071644</v>
      </c>
      <c r="L1220" t="s">
        <v>8221</v>
      </c>
      <c r="M1220">
        <v>2</v>
      </c>
      <c r="N1220" s="21">
        <f t="shared" si="78"/>
        <v>-0.25566579698246461</v>
      </c>
      <c r="O1220" s="21">
        <f t="shared" si="79"/>
        <v>0.39910445381051241</v>
      </c>
    </row>
    <row r="1221" spans="8:15">
      <c r="H1221" t="s">
        <v>8219</v>
      </c>
      <c r="I1221">
        <v>61</v>
      </c>
      <c r="J1221" s="21">
        <f t="shared" si="76"/>
        <v>-0.15805164576574721</v>
      </c>
      <c r="K1221" s="21">
        <f t="shared" si="77"/>
        <v>0.43720805133796614</v>
      </c>
      <c r="L1221" t="s">
        <v>8221</v>
      </c>
      <c r="M1221">
        <v>1</v>
      </c>
      <c r="N1221" s="21">
        <f t="shared" si="78"/>
        <v>-0.27194008011539733</v>
      </c>
      <c r="O1221" s="21">
        <f t="shared" si="79"/>
        <v>0.39283404631333929</v>
      </c>
    </row>
    <row r="1222" spans="8:15">
      <c r="H1222" t="s">
        <v>8219</v>
      </c>
      <c r="I1222">
        <v>115</v>
      </c>
      <c r="J1222" s="21">
        <f t="shared" si="76"/>
        <v>-9.4121958572177353E-2</v>
      </c>
      <c r="K1222" s="21">
        <f t="shared" si="77"/>
        <v>0.46250613869671464</v>
      </c>
      <c r="L1222" t="s">
        <v>8221</v>
      </c>
      <c r="M1222">
        <v>59</v>
      </c>
      <c r="N1222" s="21">
        <f t="shared" si="78"/>
        <v>0.67196834159470042</v>
      </c>
      <c r="O1222" s="21">
        <f t="shared" si="79"/>
        <v>0.74919807455597398</v>
      </c>
    </row>
    <row r="1223" spans="8:15">
      <c r="H1223" t="s">
        <v>8219</v>
      </c>
      <c r="I1223">
        <v>111</v>
      </c>
      <c r="J1223" s="21">
        <f t="shared" si="76"/>
        <v>-9.8857490956886229E-2</v>
      </c>
      <c r="K1223" s="21">
        <f t="shared" si="77"/>
        <v>0.46062571040810524</v>
      </c>
      <c r="L1223" t="s">
        <v>8221</v>
      </c>
      <c r="M1223">
        <v>1</v>
      </c>
      <c r="N1223" s="21">
        <f t="shared" si="78"/>
        <v>-0.27194008011539733</v>
      </c>
      <c r="O1223" s="21">
        <f t="shared" si="79"/>
        <v>0.39283404631333929</v>
      </c>
    </row>
    <row r="1224" spans="8:15">
      <c r="H1224" t="s">
        <v>8219</v>
      </c>
      <c r="I1224">
        <v>337</v>
      </c>
      <c r="J1224" s="21">
        <f t="shared" si="76"/>
        <v>0.16870008877916542</v>
      </c>
      <c r="K1224" s="21">
        <f t="shared" si="77"/>
        <v>0.56698372552729559</v>
      </c>
      <c r="L1224" t="s">
        <v>8221</v>
      </c>
      <c r="M1224">
        <v>31</v>
      </c>
      <c r="N1224" s="21">
        <f t="shared" si="78"/>
        <v>0.21628841387258424</v>
      </c>
      <c r="O1224" s="21">
        <f t="shared" si="79"/>
        <v>0.58561853013735821</v>
      </c>
    </row>
    <row r="1225" spans="8:15">
      <c r="H1225" t="s">
        <v>8219</v>
      </c>
      <c r="I1225">
        <v>9</v>
      </c>
      <c r="J1225" s="21">
        <f t="shared" si="76"/>
        <v>-0.21961356676696264</v>
      </c>
      <c r="K1225" s="21">
        <f t="shared" si="77"/>
        <v>0.41308606229819478</v>
      </c>
      <c r="L1225" t="s">
        <v>8221</v>
      </c>
      <c r="M1225">
        <v>18</v>
      </c>
      <c r="N1225" s="21">
        <f t="shared" si="78"/>
        <v>4.72273314445889E-3</v>
      </c>
      <c r="O1225" s="21">
        <f t="shared" si="79"/>
        <v>0.50188409092651587</v>
      </c>
    </row>
    <row r="1226" spans="8:15">
      <c r="H1226" t="s">
        <v>8219</v>
      </c>
      <c r="I1226">
        <v>120</v>
      </c>
      <c r="J1226" s="21">
        <f t="shared" si="76"/>
        <v>-8.8202543091291247E-2</v>
      </c>
      <c r="K1226" s="21">
        <f t="shared" si="77"/>
        <v>0.46485784805124658</v>
      </c>
      <c r="L1226" t="s">
        <v>8221</v>
      </c>
      <c r="M1226">
        <v>10</v>
      </c>
      <c r="N1226" s="21">
        <f t="shared" si="78"/>
        <v>-0.12547153191900287</v>
      </c>
      <c r="O1226" s="21">
        <f t="shared" si="79"/>
        <v>0.45007513057327431</v>
      </c>
    </row>
    <row r="1227" spans="8:15">
      <c r="H1227" t="s">
        <v>8219</v>
      </c>
      <c r="I1227">
        <v>102</v>
      </c>
      <c r="J1227" s="21">
        <f t="shared" si="76"/>
        <v>-0.10951243882248121</v>
      </c>
      <c r="K1227" s="21">
        <f t="shared" si="77"/>
        <v>0.45639802817710934</v>
      </c>
      <c r="L1227" t="s">
        <v>8221</v>
      </c>
      <c r="M1227">
        <v>0</v>
      </c>
      <c r="N1227" s="21">
        <f t="shared" si="78"/>
        <v>-0.28821436324833005</v>
      </c>
      <c r="O1227" s="21">
        <f t="shared" si="79"/>
        <v>0.386591327392803</v>
      </c>
    </row>
    <row r="1228" spans="8:15">
      <c r="H1228" t="s">
        <v>8219</v>
      </c>
      <c r="I1228">
        <v>186</v>
      </c>
      <c r="J1228" s="21">
        <f t="shared" si="76"/>
        <v>-1.0066258743594753E-2</v>
      </c>
      <c r="K1228" s="21">
        <f t="shared" si="77"/>
        <v>0.49598421160151596</v>
      </c>
      <c r="L1228" t="s">
        <v>8221</v>
      </c>
      <c r="M1228">
        <v>14</v>
      </c>
      <c r="N1228" s="21">
        <f t="shared" si="78"/>
        <v>-6.0374399387271988E-2</v>
      </c>
      <c r="O1228" s="21">
        <f t="shared" si="79"/>
        <v>0.47592872389157587</v>
      </c>
    </row>
    <row r="1229" spans="8:15">
      <c r="H1229" t="s">
        <v>8219</v>
      </c>
      <c r="I1229">
        <v>15</v>
      </c>
      <c r="J1229" s="21">
        <f t="shared" si="76"/>
        <v>-0.21251026818989932</v>
      </c>
      <c r="K1229" s="21">
        <f t="shared" si="77"/>
        <v>0.41585448393325064</v>
      </c>
      <c r="L1229" t="s">
        <v>8221</v>
      </c>
      <c r="M1229">
        <v>2</v>
      </c>
      <c r="N1229" s="21">
        <f t="shared" si="78"/>
        <v>-0.25566579698246461</v>
      </c>
      <c r="O1229" s="21">
        <f t="shared" si="79"/>
        <v>0.39910445381051241</v>
      </c>
    </row>
    <row r="1230" spans="8:15">
      <c r="H1230" t="s">
        <v>8219</v>
      </c>
      <c r="I1230">
        <v>67</v>
      </c>
      <c r="J1230" s="21">
        <f t="shared" si="76"/>
        <v>-0.15094834718868388</v>
      </c>
      <c r="K1230" s="21">
        <f t="shared" si="77"/>
        <v>0.44000823092859576</v>
      </c>
      <c r="L1230" t="s">
        <v>8221</v>
      </c>
      <c r="M1230">
        <v>1</v>
      </c>
      <c r="N1230" s="21">
        <f t="shared" si="78"/>
        <v>-0.27194008011539733</v>
      </c>
      <c r="O1230" s="21">
        <f t="shared" si="79"/>
        <v>0.39283404631333929</v>
      </c>
    </row>
    <row r="1231" spans="8:15">
      <c r="H1231" t="s">
        <v>8219</v>
      </c>
      <c r="I1231">
        <v>130</v>
      </c>
      <c r="J1231" s="21">
        <f t="shared" si="76"/>
        <v>-7.6363712129519049E-2</v>
      </c>
      <c r="K1231" s="21">
        <f t="shared" si="77"/>
        <v>0.46956486940090714</v>
      </c>
      <c r="L1231" t="s">
        <v>8221</v>
      </c>
      <c r="M1231">
        <v>3</v>
      </c>
      <c r="N1231" s="21">
        <f t="shared" si="78"/>
        <v>-0.23939151384953189</v>
      </c>
      <c r="O1231" s="21">
        <f t="shared" si="79"/>
        <v>0.40540100485253827</v>
      </c>
    </row>
    <row r="1232" spans="8:15">
      <c r="H1232" t="s">
        <v>8219</v>
      </c>
      <c r="I1232">
        <v>16</v>
      </c>
      <c r="J1232" s="21">
        <f t="shared" si="76"/>
        <v>-0.21132638509372209</v>
      </c>
      <c r="K1232" s="21">
        <f t="shared" si="77"/>
        <v>0.41631629774116047</v>
      </c>
      <c r="L1232" t="s">
        <v>8221</v>
      </c>
      <c r="M1232">
        <v>0</v>
      </c>
      <c r="N1232" s="21">
        <f t="shared" si="78"/>
        <v>-0.28821436324833005</v>
      </c>
      <c r="O1232" s="21">
        <f t="shared" si="79"/>
        <v>0.386591327392803</v>
      </c>
    </row>
    <row r="1233" spans="8:15">
      <c r="H1233" t="s">
        <v>8219</v>
      </c>
      <c r="I1233">
        <v>67</v>
      </c>
      <c r="J1233" s="21">
        <f t="shared" si="76"/>
        <v>-0.15094834718868388</v>
      </c>
      <c r="K1233" s="21">
        <f t="shared" si="77"/>
        <v>0.44000823092859576</v>
      </c>
      <c r="L1233" t="s">
        <v>8221</v>
      </c>
      <c r="M1233">
        <v>2</v>
      </c>
      <c r="N1233" s="21">
        <f t="shared" si="78"/>
        <v>-0.25566579698246461</v>
      </c>
      <c r="O1233" s="21">
        <f t="shared" si="79"/>
        <v>0.39910445381051241</v>
      </c>
    </row>
    <row r="1234" spans="8:15">
      <c r="H1234" t="s">
        <v>8219</v>
      </c>
      <c r="I1234">
        <v>124</v>
      </c>
      <c r="J1234" s="21">
        <f t="shared" si="76"/>
        <v>-8.346701070658237E-2</v>
      </c>
      <c r="K1234" s="21">
        <f t="shared" si="77"/>
        <v>0.46674010373838537</v>
      </c>
      <c r="L1234" t="s">
        <v>8221</v>
      </c>
      <c r="M1234">
        <v>0</v>
      </c>
      <c r="N1234" s="21">
        <f t="shared" si="78"/>
        <v>-0.28821436324833005</v>
      </c>
      <c r="O1234" s="21">
        <f t="shared" si="79"/>
        <v>0.386591327392803</v>
      </c>
    </row>
    <row r="1235" spans="8:15">
      <c r="H1235" t="s">
        <v>8219</v>
      </c>
      <c r="I1235">
        <v>80</v>
      </c>
      <c r="J1235" s="21">
        <f t="shared" si="76"/>
        <v>-0.13555786693838004</v>
      </c>
      <c r="K1235" s="21">
        <f t="shared" si="77"/>
        <v>0.44608540760858517</v>
      </c>
      <c r="L1235" t="s">
        <v>8221</v>
      </c>
      <c r="M1235">
        <v>12</v>
      </c>
      <c r="N1235" s="21">
        <f t="shared" si="78"/>
        <v>-9.2922965653137429E-2</v>
      </c>
      <c r="O1235" s="21">
        <f t="shared" si="79"/>
        <v>0.46298238036470224</v>
      </c>
    </row>
    <row r="1236" spans="8:15">
      <c r="H1236" t="s">
        <v>8219</v>
      </c>
      <c r="I1236">
        <v>282</v>
      </c>
      <c r="J1236" s="21">
        <f t="shared" si="76"/>
        <v>0.10358651848941834</v>
      </c>
      <c r="K1236" s="21">
        <f t="shared" si="77"/>
        <v>0.54125125660485685</v>
      </c>
      <c r="L1236" t="s">
        <v>8221</v>
      </c>
      <c r="M1236">
        <v>1</v>
      </c>
      <c r="N1236" s="21">
        <f t="shared" si="78"/>
        <v>-0.27194008011539733</v>
      </c>
      <c r="O1236" s="21">
        <f t="shared" si="79"/>
        <v>0.39283404631333929</v>
      </c>
    </row>
    <row r="1237" spans="8:15">
      <c r="H1237" t="s">
        <v>8219</v>
      </c>
      <c r="I1237">
        <v>68</v>
      </c>
      <c r="J1237" s="21">
        <f t="shared" si="76"/>
        <v>-0.14976446409250668</v>
      </c>
      <c r="K1237" s="21">
        <f t="shared" si="77"/>
        <v>0.44047522331745503</v>
      </c>
      <c r="L1237" t="s">
        <v>8221</v>
      </c>
      <c r="M1237">
        <v>8</v>
      </c>
      <c r="N1237" s="21">
        <f t="shared" si="78"/>
        <v>-0.15802009818486831</v>
      </c>
      <c r="O1237" s="21">
        <f t="shared" si="79"/>
        <v>0.43722048081346943</v>
      </c>
    </row>
    <row r="1238" spans="8:15">
      <c r="H1238" t="s">
        <v>8219</v>
      </c>
      <c r="I1238">
        <v>86</v>
      </c>
      <c r="J1238" s="21">
        <f t="shared" si="76"/>
        <v>-0.12845456836131672</v>
      </c>
      <c r="K1238" s="21">
        <f t="shared" si="77"/>
        <v>0.44889462474332431</v>
      </c>
      <c r="L1238" t="s">
        <v>8221</v>
      </c>
      <c r="M1238">
        <v>2</v>
      </c>
      <c r="N1238" s="21">
        <f t="shared" si="78"/>
        <v>-0.25566579698246461</v>
      </c>
      <c r="O1238" s="21">
        <f t="shared" si="79"/>
        <v>0.39910445381051241</v>
      </c>
    </row>
    <row r="1239" spans="8:15">
      <c r="H1239" t="s">
        <v>8219</v>
      </c>
      <c r="I1239">
        <v>115</v>
      </c>
      <c r="J1239" s="21">
        <f t="shared" si="76"/>
        <v>-9.4121958572177353E-2</v>
      </c>
      <c r="K1239" s="21">
        <f t="shared" si="77"/>
        <v>0.46250613869671464</v>
      </c>
      <c r="L1239" t="s">
        <v>8221</v>
      </c>
      <c r="M1239">
        <v>31</v>
      </c>
      <c r="N1239" s="21">
        <f t="shared" si="78"/>
        <v>0.21628841387258424</v>
      </c>
      <c r="O1239" s="21">
        <f t="shared" si="79"/>
        <v>0.58561853013735821</v>
      </c>
    </row>
    <row r="1240" spans="8:15">
      <c r="H1240" t="s">
        <v>8219</v>
      </c>
      <c r="I1240">
        <v>75</v>
      </c>
      <c r="J1240" s="21">
        <f t="shared" si="76"/>
        <v>-0.14147728241926613</v>
      </c>
      <c r="K1240" s="21">
        <f t="shared" si="77"/>
        <v>0.44374645276098784</v>
      </c>
      <c r="L1240" t="s">
        <v>8221</v>
      </c>
      <c r="M1240">
        <v>5</v>
      </c>
      <c r="N1240" s="21">
        <f t="shared" si="78"/>
        <v>-0.20684294758366648</v>
      </c>
      <c r="O1240" s="21">
        <f t="shared" si="79"/>
        <v>0.41806625702373457</v>
      </c>
    </row>
    <row r="1241" spans="8:15">
      <c r="H1241" t="s">
        <v>8219</v>
      </c>
      <c r="I1241">
        <v>43</v>
      </c>
      <c r="J1241" s="21">
        <f t="shared" si="76"/>
        <v>-0.17936154149693717</v>
      </c>
      <c r="K1241" s="21">
        <f t="shared" si="77"/>
        <v>0.42882691354639985</v>
      </c>
      <c r="L1241" t="s">
        <v>8221</v>
      </c>
      <c r="M1241">
        <v>1</v>
      </c>
      <c r="N1241" s="21">
        <f t="shared" si="78"/>
        <v>-0.27194008011539733</v>
      </c>
      <c r="O1241" s="21">
        <f t="shared" si="79"/>
        <v>0.39283404631333929</v>
      </c>
    </row>
    <row r="1242" spans="8:15">
      <c r="H1242" t="s">
        <v>8219</v>
      </c>
      <c r="I1242">
        <v>48</v>
      </c>
      <c r="J1242" s="21">
        <f t="shared" si="76"/>
        <v>-0.17344212601605108</v>
      </c>
      <c r="K1242" s="21">
        <f t="shared" si="77"/>
        <v>0.43115195752981167</v>
      </c>
      <c r="L1242" t="s">
        <v>8221</v>
      </c>
      <c r="M1242">
        <v>12</v>
      </c>
      <c r="N1242" s="21">
        <f t="shared" si="78"/>
        <v>-9.2922965653137429E-2</v>
      </c>
      <c r="O1242" s="21">
        <f t="shared" si="79"/>
        <v>0.46298238036470224</v>
      </c>
    </row>
    <row r="1243" spans="8:15">
      <c r="H1243" t="s">
        <v>8219</v>
      </c>
      <c r="I1243">
        <v>52</v>
      </c>
      <c r="J1243" s="21">
        <f t="shared" si="76"/>
        <v>-0.16870659363134219</v>
      </c>
      <c r="K1243" s="21">
        <f t="shared" si="77"/>
        <v>0.43301371607940187</v>
      </c>
      <c r="L1243" t="s">
        <v>8221</v>
      </c>
      <c r="M1243">
        <v>4</v>
      </c>
      <c r="N1243" s="21">
        <f t="shared" si="78"/>
        <v>-0.22311723071659917</v>
      </c>
      <c r="O1243" s="21">
        <f t="shared" si="79"/>
        <v>0.4117221340907683</v>
      </c>
    </row>
    <row r="1244" spans="8:15">
      <c r="H1244" t="s">
        <v>8219</v>
      </c>
      <c r="I1244">
        <v>43</v>
      </c>
      <c r="J1244" s="21">
        <f t="shared" si="76"/>
        <v>-0.17936154149693717</v>
      </c>
      <c r="K1244" s="21">
        <f t="shared" si="77"/>
        <v>0.42882691354639985</v>
      </c>
      <c r="L1244" t="s">
        <v>8221</v>
      </c>
      <c r="M1244">
        <v>0</v>
      </c>
      <c r="N1244" s="21">
        <f t="shared" si="78"/>
        <v>-0.28821436324833005</v>
      </c>
      <c r="O1244" s="21">
        <f t="shared" si="79"/>
        <v>0.386591327392803</v>
      </c>
    </row>
    <row r="1245" spans="8:15">
      <c r="H1245" t="s">
        <v>8219</v>
      </c>
      <c r="I1245">
        <v>58</v>
      </c>
      <c r="J1245" s="21">
        <f t="shared" si="76"/>
        <v>-0.16160329505427887</v>
      </c>
      <c r="K1245" s="21">
        <f t="shared" si="77"/>
        <v>0.43580913117281905</v>
      </c>
      <c r="L1245" t="s">
        <v>8221</v>
      </c>
      <c r="M1245">
        <v>7</v>
      </c>
      <c r="N1245" s="21">
        <f t="shared" si="78"/>
        <v>-0.17429438131780103</v>
      </c>
      <c r="O1245" s="21">
        <f t="shared" si="79"/>
        <v>0.43081705736078296</v>
      </c>
    </row>
    <row r="1246" spans="8:15">
      <c r="H1246" t="s">
        <v>8219</v>
      </c>
      <c r="I1246">
        <v>47</v>
      </c>
      <c r="J1246" s="21">
        <f t="shared" si="76"/>
        <v>-0.17462600911222828</v>
      </c>
      <c r="K1246" s="21">
        <f t="shared" si="77"/>
        <v>0.43068675514080984</v>
      </c>
      <c r="L1246" t="s">
        <v>8221</v>
      </c>
      <c r="M1246">
        <v>2</v>
      </c>
      <c r="N1246" s="21">
        <f t="shared" si="78"/>
        <v>-0.25566579698246461</v>
      </c>
      <c r="O1246" s="21">
        <f t="shared" si="79"/>
        <v>0.39910445381051241</v>
      </c>
    </row>
    <row r="1247" spans="8:15">
      <c r="H1247" t="s">
        <v>8219</v>
      </c>
      <c r="I1247">
        <v>36</v>
      </c>
      <c r="J1247" s="21">
        <f t="shared" si="76"/>
        <v>-0.18764872317017769</v>
      </c>
      <c r="K1247" s="21">
        <f t="shared" si="77"/>
        <v>0.42557601452808019</v>
      </c>
      <c r="L1247" t="s">
        <v>8221</v>
      </c>
      <c r="M1247">
        <v>1</v>
      </c>
      <c r="N1247" s="21">
        <f t="shared" si="78"/>
        <v>-0.27194008011539733</v>
      </c>
      <c r="O1247" s="21">
        <f t="shared" si="79"/>
        <v>0.39283404631333929</v>
      </c>
    </row>
    <row r="1248" spans="8:15">
      <c r="H1248" t="s">
        <v>8219</v>
      </c>
      <c r="I1248">
        <v>17</v>
      </c>
      <c r="J1248" s="21">
        <f t="shared" si="76"/>
        <v>-0.21014250199754489</v>
      </c>
      <c r="K1248" s="21">
        <f t="shared" si="77"/>
        <v>0.41677822710273815</v>
      </c>
      <c r="L1248" t="s">
        <v>8221</v>
      </c>
      <c r="M1248">
        <v>4</v>
      </c>
      <c r="N1248" s="21">
        <f t="shared" si="78"/>
        <v>-0.22311723071659917</v>
      </c>
      <c r="O1248" s="21">
        <f t="shared" si="79"/>
        <v>0.4117221340907683</v>
      </c>
    </row>
    <row r="1249" spans="8:15">
      <c r="H1249" t="s">
        <v>8219</v>
      </c>
      <c r="I1249">
        <v>104</v>
      </c>
      <c r="J1249" s="21">
        <f t="shared" si="76"/>
        <v>-0.10714467263012677</v>
      </c>
      <c r="K1249" s="21">
        <f t="shared" si="77"/>
        <v>0.45733710374479575</v>
      </c>
      <c r="L1249" t="s">
        <v>8221</v>
      </c>
      <c r="M1249">
        <v>6</v>
      </c>
      <c r="N1249" s="21">
        <f t="shared" si="78"/>
        <v>-0.19056866445073375</v>
      </c>
      <c r="O1249" s="21">
        <f t="shared" si="79"/>
        <v>0.42443177118606484</v>
      </c>
    </row>
    <row r="1250" spans="8:15">
      <c r="H1250" t="s">
        <v>8219</v>
      </c>
      <c r="I1250">
        <v>47</v>
      </c>
      <c r="J1250" s="21">
        <f t="shared" si="76"/>
        <v>-0.17462600911222828</v>
      </c>
      <c r="K1250" s="21">
        <f t="shared" si="77"/>
        <v>0.43068675514080984</v>
      </c>
      <c r="L1250" t="s">
        <v>8221</v>
      </c>
      <c r="M1250">
        <v>8</v>
      </c>
      <c r="N1250" s="21">
        <f t="shared" si="78"/>
        <v>-0.15802009818486831</v>
      </c>
      <c r="O1250" s="21">
        <f t="shared" si="79"/>
        <v>0.43722048081346943</v>
      </c>
    </row>
    <row r="1251" spans="8:15">
      <c r="H1251" t="s">
        <v>8219</v>
      </c>
      <c r="I1251">
        <v>38</v>
      </c>
      <c r="J1251" s="21">
        <f t="shared" si="76"/>
        <v>-0.18528095697782326</v>
      </c>
      <c r="K1251" s="21">
        <f t="shared" si="77"/>
        <v>0.42650433678101174</v>
      </c>
      <c r="L1251" t="s">
        <v>8221</v>
      </c>
      <c r="M1251">
        <v>14</v>
      </c>
      <c r="N1251" s="21">
        <f t="shared" si="78"/>
        <v>-6.0374399387271988E-2</v>
      </c>
      <c r="O1251" s="21">
        <f t="shared" si="79"/>
        <v>0.47592872389157587</v>
      </c>
    </row>
    <row r="1252" spans="8:15">
      <c r="H1252" t="s">
        <v>8219</v>
      </c>
      <c r="I1252">
        <v>81</v>
      </c>
      <c r="J1252" s="21">
        <f t="shared" si="76"/>
        <v>-0.13437398384220281</v>
      </c>
      <c r="K1252" s="21">
        <f t="shared" si="77"/>
        <v>0.44655342646340568</v>
      </c>
      <c r="L1252" t="s">
        <v>8221</v>
      </c>
      <c r="M1252">
        <v>0</v>
      </c>
      <c r="N1252" s="21">
        <f t="shared" si="78"/>
        <v>-0.28821436324833005</v>
      </c>
      <c r="O1252" s="21">
        <f t="shared" si="79"/>
        <v>0.386591327392803</v>
      </c>
    </row>
    <row r="1253" spans="8:15">
      <c r="H1253" t="s">
        <v>8219</v>
      </c>
      <c r="I1253">
        <v>55</v>
      </c>
      <c r="J1253" s="21">
        <f t="shared" si="76"/>
        <v>-0.16515494434281053</v>
      </c>
      <c r="K1253" s="21">
        <f t="shared" si="77"/>
        <v>0.43441101369818969</v>
      </c>
      <c r="L1253" t="s">
        <v>8221</v>
      </c>
      <c r="M1253">
        <v>4</v>
      </c>
      <c r="N1253" s="21">
        <f t="shared" si="78"/>
        <v>-0.22311723071659917</v>
      </c>
      <c r="O1253" s="21">
        <f t="shared" si="79"/>
        <v>0.4117221340907683</v>
      </c>
    </row>
    <row r="1254" spans="8:15">
      <c r="H1254" t="s">
        <v>8219</v>
      </c>
      <c r="I1254">
        <v>41</v>
      </c>
      <c r="J1254" s="21">
        <f t="shared" si="76"/>
        <v>-0.1817293076892916</v>
      </c>
      <c r="K1254" s="21">
        <f t="shared" si="77"/>
        <v>0.42789758236240522</v>
      </c>
      <c r="L1254" t="s">
        <v>8221</v>
      </c>
      <c r="M1254">
        <v>0</v>
      </c>
      <c r="N1254" s="21">
        <f t="shared" si="78"/>
        <v>-0.28821436324833005</v>
      </c>
      <c r="O1254" s="21">
        <f t="shared" si="79"/>
        <v>0.386591327392803</v>
      </c>
    </row>
    <row r="1255" spans="8:15">
      <c r="H1255" t="s">
        <v>8219</v>
      </c>
      <c r="I1255">
        <v>79</v>
      </c>
      <c r="J1255" s="21">
        <f t="shared" si="76"/>
        <v>-0.13674175003455727</v>
      </c>
      <c r="K1255" s="21">
        <f t="shared" si="77"/>
        <v>0.44561746385757939</v>
      </c>
      <c r="L1255" t="s">
        <v>8221</v>
      </c>
      <c r="M1255">
        <v>0</v>
      </c>
      <c r="N1255" s="21">
        <f t="shared" si="78"/>
        <v>-0.28821436324833005</v>
      </c>
      <c r="O1255" s="21">
        <f t="shared" si="79"/>
        <v>0.386591327392803</v>
      </c>
    </row>
    <row r="1256" spans="8:15">
      <c r="H1256" t="s">
        <v>8219</v>
      </c>
      <c r="I1256">
        <v>16</v>
      </c>
      <c r="J1256" s="21">
        <f t="shared" si="76"/>
        <v>-0.21132638509372209</v>
      </c>
      <c r="K1256" s="21">
        <f t="shared" si="77"/>
        <v>0.41631629774116047</v>
      </c>
      <c r="L1256" t="s">
        <v>8221</v>
      </c>
      <c r="M1256">
        <v>1</v>
      </c>
      <c r="N1256" s="21">
        <f t="shared" si="78"/>
        <v>-0.27194008011539733</v>
      </c>
      <c r="O1256" s="21">
        <f t="shared" si="79"/>
        <v>0.39283404631333929</v>
      </c>
    </row>
    <row r="1257" spans="8:15">
      <c r="H1257" t="s">
        <v>8219</v>
      </c>
      <c r="I1257">
        <v>8</v>
      </c>
      <c r="J1257" s="21">
        <f t="shared" si="76"/>
        <v>-0.22079744986313984</v>
      </c>
      <c r="K1257" s="21">
        <f t="shared" si="77"/>
        <v>0.41262507464844178</v>
      </c>
      <c r="L1257" t="s">
        <v>8221</v>
      </c>
      <c r="M1257">
        <v>1</v>
      </c>
      <c r="N1257" s="21">
        <f t="shared" si="78"/>
        <v>-0.27194008011539733</v>
      </c>
      <c r="O1257" s="21">
        <f t="shared" si="79"/>
        <v>0.39283404631333929</v>
      </c>
    </row>
    <row r="1258" spans="8:15">
      <c r="H1258" t="s">
        <v>8219</v>
      </c>
      <c r="I1258">
        <v>95</v>
      </c>
      <c r="J1258" s="21">
        <f t="shared" si="76"/>
        <v>-0.11779962049572175</v>
      </c>
      <c r="K1258" s="21">
        <f t="shared" si="77"/>
        <v>0.45311321512759184</v>
      </c>
      <c r="L1258" t="s">
        <v>8221</v>
      </c>
      <c r="M1258">
        <v>1</v>
      </c>
      <c r="N1258" s="21">
        <f t="shared" si="78"/>
        <v>-0.27194008011539733</v>
      </c>
      <c r="O1258" s="21">
        <f t="shared" si="79"/>
        <v>0.39283404631333929</v>
      </c>
    </row>
    <row r="1259" spans="8:15">
      <c r="H1259" t="s">
        <v>8219</v>
      </c>
      <c r="I1259">
        <v>25</v>
      </c>
      <c r="J1259" s="21">
        <f t="shared" si="76"/>
        <v>-0.20067143722812711</v>
      </c>
      <c r="K1259" s="21">
        <f t="shared" si="77"/>
        <v>0.42047774758660955</v>
      </c>
      <c r="L1259" t="s">
        <v>8221</v>
      </c>
      <c r="M1259">
        <v>1</v>
      </c>
      <c r="N1259" s="21">
        <f t="shared" si="78"/>
        <v>-0.27194008011539733</v>
      </c>
      <c r="O1259" s="21">
        <f t="shared" si="79"/>
        <v>0.39283404631333929</v>
      </c>
    </row>
    <row r="1260" spans="8:15">
      <c r="H1260" t="s">
        <v>8219</v>
      </c>
      <c r="I1260">
        <v>19</v>
      </c>
      <c r="J1260" s="21">
        <f t="shared" si="76"/>
        <v>-0.20777473580519043</v>
      </c>
      <c r="K1260" s="21">
        <f t="shared" si="77"/>
        <v>0.4177024300117067</v>
      </c>
      <c r="L1260" t="s">
        <v>8221</v>
      </c>
      <c r="M1260">
        <v>4</v>
      </c>
      <c r="N1260" s="21">
        <f t="shared" si="78"/>
        <v>-0.22311723071659917</v>
      </c>
      <c r="O1260" s="21">
        <f t="shared" si="79"/>
        <v>0.4117221340907683</v>
      </c>
    </row>
    <row r="1261" spans="8:15">
      <c r="H1261" t="s">
        <v>8219</v>
      </c>
      <c r="I1261">
        <v>90</v>
      </c>
      <c r="J1261" s="21">
        <f t="shared" si="76"/>
        <v>-0.12371903597660784</v>
      </c>
      <c r="K1261" s="21">
        <f t="shared" si="77"/>
        <v>0.45076886946430572</v>
      </c>
      <c r="L1261" t="s">
        <v>8221</v>
      </c>
      <c r="M1261">
        <v>0</v>
      </c>
      <c r="N1261" s="21">
        <f t="shared" si="78"/>
        <v>-0.28821436324833005</v>
      </c>
      <c r="O1261" s="21">
        <f t="shared" si="79"/>
        <v>0.386591327392803</v>
      </c>
    </row>
    <row r="1262" spans="8:15">
      <c r="H1262" t="s">
        <v>8219</v>
      </c>
      <c r="I1262">
        <v>41</v>
      </c>
      <c r="J1262" s="21">
        <f t="shared" si="76"/>
        <v>-0.1817293076892916</v>
      </c>
      <c r="K1262" s="21">
        <f t="shared" si="77"/>
        <v>0.42789758236240522</v>
      </c>
      <c r="L1262" t="s">
        <v>8221</v>
      </c>
      <c r="M1262">
        <v>0</v>
      </c>
      <c r="N1262" s="21">
        <f t="shared" si="78"/>
        <v>-0.28821436324833005</v>
      </c>
      <c r="O1262" s="21">
        <f t="shared" si="79"/>
        <v>0.386591327392803</v>
      </c>
    </row>
    <row r="1263" spans="8:15">
      <c r="H1263" t="s">
        <v>8219</v>
      </c>
      <c r="I1263">
        <v>30</v>
      </c>
      <c r="J1263" s="21">
        <f t="shared" si="76"/>
        <v>-0.19475202174724102</v>
      </c>
      <c r="K1263" s="21">
        <f t="shared" si="77"/>
        <v>0.42279354204580544</v>
      </c>
      <c r="L1263" t="s">
        <v>8221</v>
      </c>
      <c r="M1263">
        <v>2</v>
      </c>
      <c r="N1263" s="21">
        <f t="shared" si="78"/>
        <v>-0.25566579698246461</v>
      </c>
      <c r="O1263" s="21">
        <f t="shared" si="79"/>
        <v>0.39910445381051241</v>
      </c>
    </row>
    <row r="1264" spans="8:15">
      <c r="H1264" t="s">
        <v>8219</v>
      </c>
      <c r="I1264">
        <v>38</v>
      </c>
      <c r="J1264" s="21">
        <f t="shared" si="76"/>
        <v>-0.18528095697782326</v>
      </c>
      <c r="K1264" s="21">
        <f t="shared" si="77"/>
        <v>0.42650433678101174</v>
      </c>
      <c r="L1264" t="s">
        <v>8221</v>
      </c>
      <c r="M1264">
        <v>24</v>
      </c>
      <c r="N1264" s="21">
        <f t="shared" si="78"/>
        <v>0.10236843194205521</v>
      </c>
      <c r="O1264" s="21">
        <f t="shared" si="79"/>
        <v>0.54076788016527011</v>
      </c>
    </row>
    <row r="1265" spans="8:15">
      <c r="H1265" t="s">
        <v>8219</v>
      </c>
      <c r="I1265">
        <v>65</v>
      </c>
      <c r="J1265" s="21">
        <f t="shared" si="76"/>
        <v>-0.15331611338103834</v>
      </c>
      <c r="K1265" s="21">
        <f t="shared" si="77"/>
        <v>0.43907449712976016</v>
      </c>
      <c r="L1265" t="s">
        <v>8221</v>
      </c>
      <c r="M1265">
        <v>1</v>
      </c>
      <c r="N1265" s="21">
        <f t="shared" si="78"/>
        <v>-0.27194008011539733</v>
      </c>
      <c r="O1265" s="21">
        <f t="shared" si="79"/>
        <v>0.39283404631333929</v>
      </c>
    </row>
    <row r="1266" spans="8:15">
      <c r="H1266" t="s">
        <v>8219</v>
      </c>
      <c r="I1266">
        <v>75</v>
      </c>
      <c r="J1266" s="21">
        <f t="shared" si="76"/>
        <v>-0.14147728241926613</v>
      </c>
      <c r="K1266" s="21">
        <f t="shared" si="77"/>
        <v>0.44374645276098784</v>
      </c>
      <c r="L1266" t="s">
        <v>8221</v>
      </c>
      <c r="M1266">
        <v>2</v>
      </c>
      <c r="N1266" s="21">
        <f t="shared" si="78"/>
        <v>-0.25566579698246461</v>
      </c>
      <c r="O1266" s="21">
        <f t="shared" si="79"/>
        <v>0.39910445381051241</v>
      </c>
    </row>
    <row r="1267" spans="8:15">
      <c r="H1267" t="s">
        <v>8219</v>
      </c>
      <c r="I1267">
        <v>16</v>
      </c>
      <c r="J1267" s="21">
        <f t="shared" si="76"/>
        <v>-0.21132638509372209</v>
      </c>
      <c r="K1267" s="21">
        <f t="shared" si="77"/>
        <v>0.41631629774116047</v>
      </c>
      <c r="L1267" t="s">
        <v>8221</v>
      </c>
      <c r="M1267">
        <v>1</v>
      </c>
      <c r="N1267" s="21">
        <f t="shared" si="78"/>
        <v>-0.27194008011539733</v>
      </c>
      <c r="O1267" s="21">
        <f t="shared" si="79"/>
        <v>0.39283404631333929</v>
      </c>
    </row>
    <row r="1268" spans="8:15">
      <c r="H1268" t="s">
        <v>8219</v>
      </c>
      <c r="I1268">
        <v>10</v>
      </c>
      <c r="J1268" s="21">
        <f t="shared" si="76"/>
        <v>-0.21842968367078541</v>
      </c>
      <c r="K1268" s="21">
        <f t="shared" si="77"/>
        <v>0.41354716981882511</v>
      </c>
      <c r="L1268" t="s">
        <v>8221</v>
      </c>
      <c r="M1268">
        <v>37</v>
      </c>
      <c r="N1268" s="21">
        <f t="shared" si="78"/>
        <v>0.31393411267018057</v>
      </c>
      <c r="O1268" s="21">
        <f t="shared" si="79"/>
        <v>0.62321445950480325</v>
      </c>
    </row>
    <row r="1269" spans="8:15">
      <c r="H1269" t="s">
        <v>8219</v>
      </c>
      <c r="I1269">
        <v>27</v>
      </c>
      <c r="J1269" s="21">
        <f t="shared" si="76"/>
        <v>-0.19830367103577268</v>
      </c>
      <c r="K1269" s="21">
        <f t="shared" si="77"/>
        <v>0.42140373982723822</v>
      </c>
      <c r="L1269" t="s">
        <v>8221</v>
      </c>
      <c r="M1269">
        <v>5</v>
      </c>
      <c r="N1269" s="21">
        <f t="shared" si="78"/>
        <v>-0.20684294758366648</v>
      </c>
      <c r="O1269" s="21">
        <f t="shared" si="79"/>
        <v>0.41806625702373457</v>
      </c>
    </row>
    <row r="1270" spans="8:15">
      <c r="H1270" t="s">
        <v>8219</v>
      </c>
      <c r="I1270">
        <v>259</v>
      </c>
      <c r="J1270" s="21">
        <f t="shared" si="76"/>
        <v>7.6357207277342284E-2</v>
      </c>
      <c r="K1270" s="21">
        <f t="shared" si="77"/>
        <v>0.53043254309330867</v>
      </c>
      <c r="L1270" t="s">
        <v>8221</v>
      </c>
      <c r="M1270">
        <v>4</v>
      </c>
      <c r="N1270" s="21">
        <f t="shared" si="78"/>
        <v>-0.22311723071659917</v>
      </c>
      <c r="O1270" s="21">
        <f t="shared" si="79"/>
        <v>0.4117221340907683</v>
      </c>
    </row>
    <row r="1271" spans="8:15">
      <c r="H1271" t="s">
        <v>8219</v>
      </c>
      <c r="I1271">
        <v>39</v>
      </c>
      <c r="J1271" s="21">
        <f t="shared" si="76"/>
        <v>-0.18409707388164603</v>
      </c>
      <c r="K1271" s="21">
        <f t="shared" si="77"/>
        <v>0.4269686509764512</v>
      </c>
      <c r="L1271" t="s">
        <v>8221</v>
      </c>
      <c r="M1271">
        <v>16</v>
      </c>
      <c r="N1271" s="21">
        <f t="shared" si="78"/>
        <v>-2.7825833121406549E-2</v>
      </c>
      <c r="O1271" s="21">
        <f t="shared" si="79"/>
        <v>0.48890053104285686</v>
      </c>
    </row>
    <row r="1272" spans="8:15">
      <c r="H1272" t="s">
        <v>8219</v>
      </c>
      <c r="I1272">
        <v>42</v>
      </c>
      <c r="J1272" s="21">
        <f t="shared" si="76"/>
        <v>-0.1805454245931144</v>
      </c>
      <c r="K1272" s="21">
        <f t="shared" si="77"/>
        <v>0.42836219829451022</v>
      </c>
      <c r="L1272" t="s">
        <v>8221</v>
      </c>
      <c r="M1272">
        <v>9</v>
      </c>
      <c r="N1272" s="21">
        <f t="shared" si="78"/>
        <v>-0.14174581505193559</v>
      </c>
      <c r="O1272" s="21">
        <f t="shared" si="79"/>
        <v>0.4436403925467165</v>
      </c>
    </row>
    <row r="1273" spans="8:15">
      <c r="H1273" t="s">
        <v>8219</v>
      </c>
      <c r="I1273">
        <v>10</v>
      </c>
      <c r="J1273" s="21">
        <f t="shared" si="76"/>
        <v>-0.21842968367078541</v>
      </c>
      <c r="K1273" s="21">
        <f t="shared" si="77"/>
        <v>0.41354716981882511</v>
      </c>
      <c r="L1273" t="s">
        <v>8221</v>
      </c>
      <c r="M1273">
        <v>0</v>
      </c>
      <c r="N1273" s="21">
        <f t="shared" si="78"/>
        <v>-0.28821436324833005</v>
      </c>
      <c r="O1273" s="21">
        <f t="shared" si="79"/>
        <v>0.386591327392803</v>
      </c>
    </row>
    <row r="1274" spans="8:15">
      <c r="H1274" t="s">
        <v>8219</v>
      </c>
      <c r="I1274">
        <v>56</v>
      </c>
      <c r="J1274" s="21">
        <f t="shared" si="76"/>
        <v>-0.1639710612466333</v>
      </c>
      <c r="K1274" s="21">
        <f t="shared" si="77"/>
        <v>0.43487696260834974</v>
      </c>
      <c r="L1274" t="s">
        <v>8221</v>
      </c>
      <c r="M1274">
        <v>40</v>
      </c>
      <c r="N1274" s="21">
        <f t="shared" si="78"/>
        <v>0.36275696206897873</v>
      </c>
      <c r="O1274" s="21">
        <f t="shared" si="79"/>
        <v>0.64160677787223896</v>
      </c>
    </row>
    <row r="1275" spans="8:15">
      <c r="H1275" t="s">
        <v>8219</v>
      </c>
      <c r="I1275">
        <v>20</v>
      </c>
      <c r="J1275" s="21">
        <f t="shared" si="76"/>
        <v>-0.20659085270901323</v>
      </c>
      <c r="K1275" s="21">
        <f t="shared" si="77"/>
        <v>0.41816470232031444</v>
      </c>
      <c r="L1275" t="s">
        <v>8221</v>
      </c>
      <c r="M1275">
        <v>0</v>
      </c>
      <c r="N1275" s="21">
        <f t="shared" si="78"/>
        <v>-0.28821436324833005</v>
      </c>
      <c r="O1275" s="21">
        <f t="shared" si="79"/>
        <v>0.386591327392803</v>
      </c>
    </row>
    <row r="1276" spans="8:15">
      <c r="H1276" t="s">
        <v>8219</v>
      </c>
      <c r="I1276">
        <v>170</v>
      </c>
      <c r="J1276" s="21">
        <f t="shared" si="76"/>
        <v>-2.9008388282430266E-2</v>
      </c>
      <c r="K1276" s="21">
        <f t="shared" si="77"/>
        <v>0.48842895026445721</v>
      </c>
      <c r="L1276" t="s">
        <v>8221</v>
      </c>
      <c r="M1276">
        <v>2</v>
      </c>
      <c r="N1276" s="21">
        <f t="shared" si="78"/>
        <v>-0.25566579698246461</v>
      </c>
      <c r="O1276" s="21">
        <f t="shared" si="79"/>
        <v>0.39910445381051241</v>
      </c>
    </row>
    <row r="1277" spans="8:15">
      <c r="H1277" t="s">
        <v>8219</v>
      </c>
      <c r="I1277">
        <v>29</v>
      </c>
      <c r="J1277" s="21">
        <f t="shared" si="76"/>
        <v>-0.19593590484341825</v>
      </c>
      <c r="K1277" s="21">
        <f t="shared" si="77"/>
        <v>0.42233016695712094</v>
      </c>
      <c r="L1277" t="s">
        <v>8221</v>
      </c>
      <c r="M1277">
        <v>1</v>
      </c>
      <c r="N1277" s="21">
        <f t="shared" si="78"/>
        <v>-0.27194008011539733</v>
      </c>
      <c r="O1277" s="21">
        <f t="shared" si="79"/>
        <v>0.39283404631333929</v>
      </c>
    </row>
    <row r="1278" spans="8:15">
      <c r="H1278" t="s">
        <v>8219</v>
      </c>
      <c r="I1278">
        <v>132</v>
      </c>
      <c r="J1278" s="21">
        <f t="shared" si="76"/>
        <v>-7.3995945937164617E-2</v>
      </c>
      <c r="K1278" s="21">
        <f t="shared" si="77"/>
        <v>0.47050680554619928</v>
      </c>
      <c r="L1278" t="s">
        <v>8221</v>
      </c>
      <c r="M1278">
        <v>9</v>
      </c>
      <c r="N1278" s="21">
        <f t="shared" si="78"/>
        <v>-0.14174581505193559</v>
      </c>
      <c r="O1278" s="21">
        <f t="shared" si="79"/>
        <v>0.4436403925467165</v>
      </c>
    </row>
    <row r="1279" spans="8:15">
      <c r="H1279" t="s">
        <v>8219</v>
      </c>
      <c r="I1279">
        <v>27</v>
      </c>
      <c r="J1279" s="21">
        <f t="shared" si="76"/>
        <v>-0.19830367103577268</v>
      </c>
      <c r="K1279" s="21">
        <f t="shared" si="77"/>
        <v>0.42140373982723822</v>
      </c>
      <c r="L1279" t="s">
        <v>8221</v>
      </c>
      <c r="M1279">
        <v>34</v>
      </c>
      <c r="N1279" s="21">
        <f t="shared" si="78"/>
        <v>0.2651112632713824</v>
      </c>
      <c r="O1279" s="21">
        <f t="shared" si="79"/>
        <v>0.60453812456847389</v>
      </c>
    </row>
    <row r="1280" spans="8:15">
      <c r="H1280" t="s">
        <v>8219</v>
      </c>
      <c r="I1280">
        <v>26</v>
      </c>
      <c r="J1280" s="21">
        <f t="shared" si="76"/>
        <v>-0.19948755413194991</v>
      </c>
      <c r="K1280" s="21">
        <f t="shared" si="77"/>
        <v>0.4209406890340468</v>
      </c>
      <c r="L1280" t="s">
        <v>8221</v>
      </c>
      <c r="M1280">
        <v>23</v>
      </c>
      <c r="N1280" s="21">
        <f t="shared" si="78"/>
        <v>8.6094148809122487E-2</v>
      </c>
      <c r="O1280" s="21">
        <f t="shared" si="79"/>
        <v>0.53430421253526594</v>
      </c>
    </row>
    <row r="1281" spans="8:15">
      <c r="H1281" t="s">
        <v>8219</v>
      </c>
      <c r="I1281">
        <v>43</v>
      </c>
      <c r="J1281" s="21">
        <f t="shared" si="76"/>
        <v>-0.17936154149693717</v>
      </c>
      <c r="K1281" s="21">
        <f t="shared" si="77"/>
        <v>0.42882691354639985</v>
      </c>
      <c r="L1281" t="s">
        <v>8221</v>
      </c>
      <c r="M1281">
        <v>19</v>
      </c>
      <c r="N1281" s="21">
        <f t="shared" si="78"/>
        <v>2.099701627739161E-2</v>
      </c>
      <c r="O1281" s="21">
        <f t="shared" si="79"/>
        <v>0.50837598209105184</v>
      </c>
    </row>
    <row r="1282" spans="8:15">
      <c r="H1282" t="s">
        <v>8219</v>
      </c>
      <c r="I1282">
        <v>80</v>
      </c>
      <c r="J1282" s="21">
        <f t="shared" ref="J1282:J1345" si="80">STANDARDIZE(I1282,$B$7,$B$12)</f>
        <v>-0.13555786693838004</v>
      </c>
      <c r="K1282" s="21">
        <f t="shared" ref="K1282:K1345" si="81">_xlfn.NORM.S.DIST(J1282,TRUE)</f>
        <v>0.44608540760858517</v>
      </c>
      <c r="L1282" t="s">
        <v>8221</v>
      </c>
      <c r="M1282">
        <v>50</v>
      </c>
      <c r="N1282" s="21">
        <f t="shared" ref="N1282:N1345" si="82">STANDARDIZE(M1282,$C$7,$C$12)</f>
        <v>0.52549979339830588</v>
      </c>
      <c r="O1282" s="21">
        <f t="shared" ref="O1282:O1345" si="83">_xlfn.NORM.S.DIST(N1282,TRUE)</f>
        <v>0.70038210155561631</v>
      </c>
    </row>
    <row r="1283" spans="8:15">
      <c r="H1283" t="s">
        <v>8219</v>
      </c>
      <c r="I1283">
        <v>33</v>
      </c>
      <c r="J1283" s="21">
        <f t="shared" si="80"/>
        <v>-0.19120037245870936</v>
      </c>
      <c r="K1283" s="21">
        <f t="shared" si="81"/>
        <v>0.42418430590942285</v>
      </c>
      <c r="L1283" t="s">
        <v>8221</v>
      </c>
      <c r="M1283">
        <v>12</v>
      </c>
      <c r="N1283" s="21">
        <f t="shared" si="82"/>
        <v>-9.2922965653137429E-2</v>
      </c>
      <c r="O1283" s="21">
        <f t="shared" si="83"/>
        <v>0.46298238036470224</v>
      </c>
    </row>
    <row r="1284" spans="8:15">
      <c r="H1284" t="s">
        <v>8219</v>
      </c>
      <c r="I1284">
        <v>71</v>
      </c>
      <c r="J1284" s="21">
        <f t="shared" si="80"/>
        <v>-0.14621281480397502</v>
      </c>
      <c r="K1284" s="21">
        <f t="shared" si="81"/>
        <v>0.44187669476401492</v>
      </c>
      <c r="L1284" t="s">
        <v>8221</v>
      </c>
      <c r="M1284">
        <v>8</v>
      </c>
      <c r="N1284" s="21">
        <f t="shared" si="82"/>
        <v>-0.15802009818486831</v>
      </c>
      <c r="O1284" s="21">
        <f t="shared" si="83"/>
        <v>0.43722048081346943</v>
      </c>
    </row>
    <row r="1285" spans="8:15">
      <c r="H1285" t="s">
        <v>8219</v>
      </c>
      <c r="I1285">
        <v>81</v>
      </c>
      <c r="J1285" s="21">
        <f t="shared" si="80"/>
        <v>-0.13437398384220281</v>
      </c>
      <c r="K1285" s="21">
        <f t="shared" si="81"/>
        <v>0.44655342646340568</v>
      </c>
      <c r="L1285" t="s">
        <v>8221</v>
      </c>
      <c r="M1285">
        <v>9</v>
      </c>
      <c r="N1285" s="21">
        <f t="shared" si="82"/>
        <v>-0.14174581505193559</v>
      </c>
      <c r="O1285" s="21">
        <f t="shared" si="83"/>
        <v>0.4436403925467165</v>
      </c>
    </row>
    <row r="1286" spans="8:15">
      <c r="H1286" t="s">
        <v>8219</v>
      </c>
      <c r="I1286">
        <v>76</v>
      </c>
      <c r="J1286" s="21">
        <f t="shared" si="80"/>
        <v>-0.14029339932308893</v>
      </c>
      <c r="K1286" s="21">
        <f t="shared" si="81"/>
        <v>0.44421408966288911</v>
      </c>
      <c r="L1286" t="s">
        <v>8221</v>
      </c>
      <c r="M1286">
        <v>43</v>
      </c>
      <c r="N1286" s="21">
        <f t="shared" si="82"/>
        <v>0.41157981146777689</v>
      </c>
      <c r="O1286" s="21">
        <f t="shared" si="83"/>
        <v>0.65967628424363911</v>
      </c>
    </row>
    <row r="1287" spans="8:15">
      <c r="H1287" t="s">
        <v>8219</v>
      </c>
      <c r="I1287">
        <v>48</v>
      </c>
      <c r="J1287" s="21">
        <f t="shared" si="80"/>
        <v>-0.17344212601605108</v>
      </c>
      <c r="K1287" s="21">
        <f t="shared" si="81"/>
        <v>0.43115195752981167</v>
      </c>
      <c r="L1287" t="s">
        <v>8221</v>
      </c>
      <c r="M1287">
        <v>28</v>
      </c>
      <c r="N1287" s="21">
        <f t="shared" si="82"/>
        <v>0.16746556447378608</v>
      </c>
      <c r="O1287" s="21">
        <f t="shared" si="83"/>
        <v>0.56649812977915648</v>
      </c>
    </row>
    <row r="1288" spans="8:15">
      <c r="H1288" t="s">
        <v>8219</v>
      </c>
      <c r="I1288">
        <v>61</v>
      </c>
      <c r="J1288" s="21">
        <f t="shared" si="80"/>
        <v>-0.15805164576574721</v>
      </c>
      <c r="K1288" s="21">
        <f t="shared" si="81"/>
        <v>0.43720805133796614</v>
      </c>
      <c r="L1288" t="s">
        <v>8221</v>
      </c>
      <c r="M1288">
        <v>4</v>
      </c>
      <c r="N1288" s="21">
        <f t="shared" si="82"/>
        <v>-0.22311723071659917</v>
      </c>
      <c r="O1288" s="21">
        <f t="shared" si="83"/>
        <v>0.4117221340907683</v>
      </c>
    </row>
    <row r="1289" spans="8:15">
      <c r="H1289" t="s">
        <v>8219</v>
      </c>
      <c r="I1289">
        <v>60</v>
      </c>
      <c r="J1289" s="21">
        <f t="shared" si="80"/>
        <v>-0.15923552886192444</v>
      </c>
      <c r="K1289" s="21">
        <f t="shared" si="81"/>
        <v>0.43674165648924912</v>
      </c>
      <c r="L1289" t="s">
        <v>8221</v>
      </c>
      <c r="M1289">
        <v>24</v>
      </c>
      <c r="N1289" s="21">
        <f t="shared" si="82"/>
        <v>0.10236843194205521</v>
      </c>
      <c r="O1289" s="21">
        <f t="shared" si="83"/>
        <v>0.54076788016527011</v>
      </c>
    </row>
    <row r="1290" spans="8:15">
      <c r="H1290" t="s">
        <v>8219</v>
      </c>
      <c r="I1290">
        <v>136</v>
      </c>
      <c r="J1290" s="21">
        <f t="shared" si="80"/>
        <v>-6.9260413552455741E-2</v>
      </c>
      <c r="K1290" s="21">
        <f t="shared" si="81"/>
        <v>0.47239116772226725</v>
      </c>
      <c r="L1290" t="s">
        <v>8221</v>
      </c>
      <c r="M1290">
        <v>2</v>
      </c>
      <c r="N1290" s="21">
        <f t="shared" si="82"/>
        <v>-0.25566579698246461</v>
      </c>
      <c r="O1290" s="21">
        <f t="shared" si="83"/>
        <v>0.39910445381051241</v>
      </c>
    </row>
    <row r="1291" spans="8:15">
      <c r="H1291" t="s">
        <v>8219</v>
      </c>
      <c r="I1291">
        <v>14</v>
      </c>
      <c r="J1291" s="21">
        <f t="shared" si="80"/>
        <v>-0.21369415128607655</v>
      </c>
      <c r="K1291" s="21">
        <f t="shared" si="81"/>
        <v>0.41539278629720855</v>
      </c>
      <c r="L1291" t="s">
        <v>8221</v>
      </c>
      <c r="M1291">
        <v>2</v>
      </c>
      <c r="N1291" s="21">
        <f t="shared" si="82"/>
        <v>-0.25566579698246461</v>
      </c>
      <c r="O1291" s="21">
        <f t="shared" si="83"/>
        <v>0.39910445381051241</v>
      </c>
    </row>
    <row r="1292" spans="8:15">
      <c r="H1292" t="s">
        <v>8219</v>
      </c>
      <c r="I1292">
        <v>78</v>
      </c>
      <c r="J1292" s="21">
        <f t="shared" si="80"/>
        <v>-0.13792563313073447</v>
      </c>
      <c r="K1292" s="21">
        <f t="shared" si="81"/>
        <v>0.4451495958540907</v>
      </c>
      <c r="L1292" t="s">
        <v>8221</v>
      </c>
      <c r="M1292">
        <v>20</v>
      </c>
      <c r="N1292" s="21">
        <f t="shared" si="82"/>
        <v>3.7271299410324331E-2</v>
      </c>
      <c r="O1292" s="21">
        <f t="shared" si="83"/>
        <v>0.51486565533036766</v>
      </c>
    </row>
    <row r="1293" spans="8:15">
      <c r="H1293" t="s">
        <v>8219</v>
      </c>
      <c r="I1293">
        <v>4</v>
      </c>
      <c r="J1293" s="21">
        <f t="shared" si="80"/>
        <v>-0.22553298224784873</v>
      </c>
      <c r="K1293" s="21">
        <f t="shared" si="81"/>
        <v>0.41078233504631573</v>
      </c>
      <c r="L1293" t="s">
        <v>8221</v>
      </c>
      <c r="M1293">
        <v>1</v>
      </c>
      <c r="N1293" s="21">
        <f t="shared" si="82"/>
        <v>-0.27194008011539733</v>
      </c>
      <c r="O1293" s="21">
        <f t="shared" si="83"/>
        <v>0.39283404631333929</v>
      </c>
    </row>
    <row r="1294" spans="8:15">
      <c r="H1294" t="s">
        <v>8219</v>
      </c>
      <c r="I1294">
        <v>11</v>
      </c>
      <c r="J1294" s="21">
        <f t="shared" si="80"/>
        <v>-0.21724580057460821</v>
      </c>
      <c r="K1294" s="21">
        <f t="shared" si="81"/>
        <v>0.41400839659505645</v>
      </c>
      <c r="L1294" t="s">
        <v>8221</v>
      </c>
      <c r="M1294">
        <v>1</v>
      </c>
      <c r="N1294" s="21">
        <f t="shared" si="82"/>
        <v>-0.27194008011539733</v>
      </c>
      <c r="O1294" s="21">
        <f t="shared" si="83"/>
        <v>0.39283404631333929</v>
      </c>
    </row>
    <row r="1295" spans="8:15">
      <c r="H1295" t="s">
        <v>8219</v>
      </c>
      <c r="I1295">
        <v>185</v>
      </c>
      <c r="J1295" s="21">
        <f t="shared" si="80"/>
        <v>-1.1250141839771972E-2</v>
      </c>
      <c r="K1295" s="21">
        <f t="shared" si="81"/>
        <v>0.49551193743225852</v>
      </c>
      <c r="L1295" t="s">
        <v>8221</v>
      </c>
      <c r="M1295">
        <v>4</v>
      </c>
      <c r="N1295" s="21">
        <f t="shared" si="82"/>
        <v>-0.22311723071659917</v>
      </c>
      <c r="O1295" s="21">
        <f t="shared" si="83"/>
        <v>0.4117221340907683</v>
      </c>
    </row>
    <row r="1296" spans="8:15">
      <c r="H1296" t="s">
        <v>8219</v>
      </c>
      <c r="I1296">
        <v>59</v>
      </c>
      <c r="J1296" s="21">
        <f t="shared" si="80"/>
        <v>-0.16041941195810167</v>
      </c>
      <c r="K1296" s="21">
        <f t="shared" si="81"/>
        <v>0.43627534955524322</v>
      </c>
      <c r="L1296" t="s">
        <v>8221</v>
      </c>
      <c r="M1296">
        <v>1</v>
      </c>
      <c r="N1296" s="21">
        <f t="shared" si="82"/>
        <v>-0.27194008011539733</v>
      </c>
      <c r="O1296" s="21">
        <f t="shared" si="83"/>
        <v>0.39283404631333929</v>
      </c>
    </row>
    <row r="1297" spans="8:15">
      <c r="H1297" t="s">
        <v>8219</v>
      </c>
      <c r="I1297">
        <v>27</v>
      </c>
      <c r="J1297" s="21">
        <f t="shared" si="80"/>
        <v>-0.19830367103577268</v>
      </c>
      <c r="K1297" s="21">
        <f t="shared" si="81"/>
        <v>0.42140373982723822</v>
      </c>
      <c r="L1297" t="s">
        <v>8221</v>
      </c>
      <c r="M1297">
        <v>1</v>
      </c>
      <c r="N1297" s="21">
        <f t="shared" si="82"/>
        <v>-0.27194008011539733</v>
      </c>
      <c r="O1297" s="21">
        <f t="shared" si="83"/>
        <v>0.39283404631333929</v>
      </c>
    </row>
    <row r="1298" spans="8:15">
      <c r="H1298" t="s">
        <v>8219</v>
      </c>
      <c r="I1298">
        <v>63</v>
      </c>
      <c r="J1298" s="21">
        <f t="shared" si="80"/>
        <v>-0.15568387957339277</v>
      </c>
      <c r="K1298" s="21">
        <f t="shared" si="81"/>
        <v>0.43814110223022118</v>
      </c>
      <c r="L1298" t="s">
        <v>8221</v>
      </c>
      <c r="M1298">
        <v>13</v>
      </c>
      <c r="N1298" s="21">
        <f t="shared" si="82"/>
        <v>-7.6648682520204708E-2</v>
      </c>
      <c r="O1298" s="21">
        <f t="shared" si="83"/>
        <v>0.46945151489289888</v>
      </c>
    </row>
    <row r="1299" spans="8:15">
      <c r="H1299" t="s">
        <v>8219</v>
      </c>
      <c r="I1299">
        <v>13</v>
      </c>
      <c r="J1299" s="21">
        <f t="shared" si="80"/>
        <v>-0.21487803438225375</v>
      </c>
      <c r="K1299" s="21">
        <f t="shared" si="81"/>
        <v>0.41493120545075307</v>
      </c>
      <c r="L1299" t="s">
        <v>8221</v>
      </c>
      <c r="M1299">
        <v>1</v>
      </c>
      <c r="N1299" s="21">
        <f t="shared" si="82"/>
        <v>-0.27194008011539733</v>
      </c>
      <c r="O1299" s="21">
        <f t="shared" si="83"/>
        <v>0.39283404631333929</v>
      </c>
    </row>
    <row r="1300" spans="8:15">
      <c r="H1300" t="s">
        <v>8219</v>
      </c>
      <c r="I1300">
        <v>13</v>
      </c>
      <c r="J1300" s="21">
        <f t="shared" si="80"/>
        <v>-0.21487803438225375</v>
      </c>
      <c r="K1300" s="21">
        <f t="shared" si="81"/>
        <v>0.41493120545075307</v>
      </c>
      <c r="L1300" t="s">
        <v>8221</v>
      </c>
      <c r="M1300">
        <v>1</v>
      </c>
      <c r="N1300" s="21">
        <f t="shared" si="82"/>
        <v>-0.27194008011539733</v>
      </c>
      <c r="O1300" s="21">
        <f t="shared" si="83"/>
        <v>0.39283404631333929</v>
      </c>
    </row>
    <row r="1301" spans="8:15">
      <c r="H1301" t="s">
        <v>8219</v>
      </c>
      <c r="I1301">
        <v>57</v>
      </c>
      <c r="J1301" s="21">
        <f t="shared" si="80"/>
        <v>-0.1627871781504561</v>
      </c>
      <c r="K1301" s="21">
        <f t="shared" si="81"/>
        <v>0.43534300197847797</v>
      </c>
      <c r="L1301" t="s">
        <v>8221</v>
      </c>
      <c r="M1301">
        <v>0</v>
      </c>
      <c r="N1301" s="21">
        <f t="shared" si="82"/>
        <v>-0.28821436324833005</v>
      </c>
      <c r="O1301" s="21">
        <f t="shared" si="83"/>
        <v>0.386591327392803</v>
      </c>
    </row>
    <row r="1302" spans="8:15">
      <c r="H1302" t="s">
        <v>8219</v>
      </c>
      <c r="I1302">
        <v>61</v>
      </c>
      <c r="J1302" s="21">
        <f t="shared" si="80"/>
        <v>-0.15805164576574721</v>
      </c>
      <c r="K1302" s="21">
        <f t="shared" si="81"/>
        <v>0.43720805133796614</v>
      </c>
      <c r="L1302" t="s">
        <v>8221</v>
      </c>
      <c r="M1302">
        <v>3</v>
      </c>
      <c r="N1302" s="21">
        <f t="shared" si="82"/>
        <v>-0.23939151384953189</v>
      </c>
      <c r="O1302" s="21">
        <f t="shared" si="83"/>
        <v>0.40540100485253827</v>
      </c>
    </row>
    <row r="1303" spans="8:15">
      <c r="H1303" t="s">
        <v>8219</v>
      </c>
      <c r="I1303">
        <v>65</v>
      </c>
      <c r="J1303" s="21">
        <f t="shared" si="80"/>
        <v>-0.15331611338103834</v>
      </c>
      <c r="K1303" s="21">
        <f t="shared" si="81"/>
        <v>0.43907449712976016</v>
      </c>
      <c r="L1303" t="s">
        <v>8221</v>
      </c>
      <c r="M1303">
        <v>14</v>
      </c>
      <c r="N1303" s="21">
        <f t="shared" si="82"/>
        <v>-6.0374399387271988E-2</v>
      </c>
      <c r="O1303" s="21">
        <f t="shared" si="83"/>
        <v>0.47592872389157587</v>
      </c>
    </row>
    <row r="1304" spans="8:15">
      <c r="H1304" t="s">
        <v>8219</v>
      </c>
      <c r="I1304">
        <v>134</v>
      </c>
      <c r="J1304" s="21">
        <f t="shared" si="80"/>
        <v>-7.1628179744810172E-2</v>
      </c>
      <c r="K1304" s="21">
        <f t="shared" si="81"/>
        <v>0.47144890673788808</v>
      </c>
      <c r="L1304" t="s">
        <v>8221</v>
      </c>
      <c r="M1304">
        <v>2</v>
      </c>
      <c r="N1304" s="21">
        <f t="shared" si="82"/>
        <v>-0.25566579698246461</v>
      </c>
      <c r="O1304" s="21">
        <f t="shared" si="83"/>
        <v>0.39910445381051241</v>
      </c>
    </row>
    <row r="1305" spans="8:15">
      <c r="H1305" t="s">
        <v>8219</v>
      </c>
      <c r="I1305">
        <v>37</v>
      </c>
      <c r="J1305" s="21">
        <f t="shared" si="80"/>
        <v>-0.18646484007400049</v>
      </c>
      <c r="K1305" s="21">
        <f t="shared" si="81"/>
        <v>0.42604012442217087</v>
      </c>
      <c r="L1305" t="s">
        <v>8221</v>
      </c>
      <c r="M1305">
        <v>5</v>
      </c>
      <c r="N1305" s="21">
        <f t="shared" si="82"/>
        <v>-0.20684294758366648</v>
      </c>
      <c r="O1305" s="21">
        <f t="shared" si="83"/>
        <v>0.41806625702373457</v>
      </c>
    </row>
    <row r="1306" spans="8:15">
      <c r="H1306" t="s">
        <v>8219</v>
      </c>
      <c r="I1306">
        <v>37</v>
      </c>
      <c r="J1306" s="21">
        <f t="shared" si="80"/>
        <v>-0.18646484007400049</v>
      </c>
      <c r="K1306" s="21">
        <f t="shared" si="81"/>
        <v>0.42604012442217087</v>
      </c>
      <c r="L1306" t="s">
        <v>8221</v>
      </c>
      <c r="M1306">
        <v>14</v>
      </c>
      <c r="N1306" s="21">
        <f t="shared" si="82"/>
        <v>-6.0374399387271988E-2</v>
      </c>
      <c r="O1306" s="21">
        <f t="shared" si="83"/>
        <v>0.47592872389157587</v>
      </c>
    </row>
    <row r="1307" spans="8:15">
      <c r="H1307" t="s">
        <v>8219</v>
      </c>
      <c r="I1307">
        <v>150</v>
      </c>
      <c r="J1307" s="21">
        <f t="shared" si="80"/>
        <v>-5.2686050205974659E-2</v>
      </c>
      <c r="K1307" s="21">
        <f t="shared" si="81"/>
        <v>0.47899102695567908</v>
      </c>
      <c r="L1307" t="s">
        <v>8221</v>
      </c>
      <c r="M1307">
        <v>9</v>
      </c>
      <c r="N1307" s="21">
        <f t="shared" si="82"/>
        <v>-0.14174581505193559</v>
      </c>
      <c r="O1307" s="21">
        <f t="shared" si="83"/>
        <v>0.4436403925467165</v>
      </c>
    </row>
    <row r="1308" spans="8:15">
      <c r="H1308" t="s">
        <v>8219</v>
      </c>
      <c r="I1308">
        <v>56</v>
      </c>
      <c r="J1308" s="21">
        <f t="shared" si="80"/>
        <v>-0.1639710612466333</v>
      </c>
      <c r="K1308" s="21">
        <f t="shared" si="81"/>
        <v>0.43487696260834974</v>
      </c>
      <c r="L1308" t="s">
        <v>8221</v>
      </c>
      <c r="M1308">
        <v>8</v>
      </c>
      <c r="N1308" s="21">
        <f t="shared" si="82"/>
        <v>-0.15802009818486831</v>
      </c>
      <c r="O1308" s="21">
        <f t="shared" si="83"/>
        <v>0.43722048081346943</v>
      </c>
    </row>
    <row r="1309" spans="8:15">
      <c r="H1309" t="s">
        <v>8219</v>
      </c>
      <c r="I1309">
        <v>18</v>
      </c>
      <c r="J1309" s="21">
        <f t="shared" si="80"/>
        <v>-0.20895861890136766</v>
      </c>
      <c r="K1309" s="21">
        <f t="shared" si="81"/>
        <v>0.41724027139930514</v>
      </c>
      <c r="L1309" t="s">
        <v>8221</v>
      </c>
      <c r="M1309">
        <v>7</v>
      </c>
      <c r="N1309" s="21">
        <f t="shared" si="82"/>
        <v>-0.17429438131780103</v>
      </c>
      <c r="O1309" s="21">
        <f t="shared" si="83"/>
        <v>0.43081705736078296</v>
      </c>
    </row>
    <row r="1310" spans="8:15">
      <c r="H1310" t="s">
        <v>8219</v>
      </c>
      <c r="I1310">
        <v>60</v>
      </c>
      <c r="J1310" s="21">
        <f t="shared" si="80"/>
        <v>-0.15923552886192444</v>
      </c>
      <c r="K1310" s="21">
        <f t="shared" si="81"/>
        <v>0.43674165648924912</v>
      </c>
      <c r="L1310" t="s">
        <v>8221</v>
      </c>
      <c r="M1310">
        <v>0</v>
      </c>
      <c r="N1310" s="21">
        <f t="shared" si="82"/>
        <v>-0.28821436324833005</v>
      </c>
      <c r="O1310" s="21">
        <f t="shared" si="83"/>
        <v>0.386591327392803</v>
      </c>
    </row>
    <row r="1311" spans="8:15">
      <c r="H1311" t="s">
        <v>8219</v>
      </c>
      <c r="I1311">
        <v>67</v>
      </c>
      <c r="J1311" s="21">
        <f t="shared" si="80"/>
        <v>-0.15094834718868388</v>
      </c>
      <c r="K1311" s="21">
        <f t="shared" si="81"/>
        <v>0.44000823092859576</v>
      </c>
      <c r="L1311" t="s">
        <v>8221</v>
      </c>
      <c r="M1311">
        <v>84</v>
      </c>
      <c r="N1311" s="21">
        <f t="shared" si="82"/>
        <v>1.0788254199180183</v>
      </c>
      <c r="O1311" s="21">
        <f t="shared" si="83"/>
        <v>0.85966721965853488</v>
      </c>
    </row>
    <row r="1312" spans="8:15">
      <c r="H1312" t="s">
        <v>8219</v>
      </c>
      <c r="I1312">
        <v>35</v>
      </c>
      <c r="J1312" s="21">
        <f t="shared" si="80"/>
        <v>-0.18883260626635492</v>
      </c>
      <c r="K1312" s="21">
        <f t="shared" si="81"/>
        <v>0.42511200772646551</v>
      </c>
      <c r="L1312" t="s">
        <v>8221</v>
      </c>
      <c r="M1312">
        <v>11</v>
      </c>
      <c r="N1312" s="21">
        <f t="shared" si="82"/>
        <v>-0.10919724878607015</v>
      </c>
      <c r="O1312" s="21">
        <f t="shared" si="83"/>
        <v>0.45652302120625177</v>
      </c>
    </row>
    <row r="1313" spans="8:15">
      <c r="H1313" t="s">
        <v>8219</v>
      </c>
      <c r="I1313">
        <v>34</v>
      </c>
      <c r="J1313" s="21">
        <f t="shared" si="80"/>
        <v>-0.19001648936253215</v>
      </c>
      <c r="K1313" s="21">
        <f t="shared" si="81"/>
        <v>0.42464810464462421</v>
      </c>
      <c r="L1313" t="s">
        <v>8221</v>
      </c>
      <c r="M1313">
        <v>1</v>
      </c>
      <c r="N1313" s="21">
        <f t="shared" si="82"/>
        <v>-0.27194008011539733</v>
      </c>
      <c r="O1313" s="21">
        <f t="shared" si="83"/>
        <v>0.39283404631333929</v>
      </c>
    </row>
    <row r="1314" spans="8:15">
      <c r="H1314" t="s">
        <v>8219</v>
      </c>
      <c r="I1314">
        <v>36</v>
      </c>
      <c r="J1314" s="21">
        <f t="shared" si="80"/>
        <v>-0.18764872317017769</v>
      </c>
      <c r="K1314" s="21">
        <f t="shared" si="81"/>
        <v>0.42557601452808019</v>
      </c>
      <c r="L1314" t="s">
        <v>8221</v>
      </c>
      <c r="M1314">
        <v>4</v>
      </c>
      <c r="N1314" s="21">
        <f t="shared" si="82"/>
        <v>-0.22311723071659917</v>
      </c>
      <c r="O1314" s="21">
        <f t="shared" si="83"/>
        <v>0.4117221340907683</v>
      </c>
    </row>
    <row r="1315" spans="8:15">
      <c r="H1315" t="s">
        <v>8219</v>
      </c>
      <c r="I1315">
        <v>18</v>
      </c>
      <c r="J1315" s="21">
        <f t="shared" si="80"/>
        <v>-0.20895861890136766</v>
      </c>
      <c r="K1315" s="21">
        <f t="shared" si="81"/>
        <v>0.41724027139930514</v>
      </c>
      <c r="L1315" t="s">
        <v>8221</v>
      </c>
      <c r="M1315">
        <v>10</v>
      </c>
      <c r="N1315" s="21">
        <f t="shared" si="82"/>
        <v>-0.12547153191900287</v>
      </c>
      <c r="O1315" s="21">
        <f t="shared" si="83"/>
        <v>0.45007513057327431</v>
      </c>
    </row>
    <row r="1316" spans="8:15">
      <c r="H1316" t="s">
        <v>8219</v>
      </c>
      <c r="I1316">
        <v>25</v>
      </c>
      <c r="J1316" s="21">
        <f t="shared" si="80"/>
        <v>-0.20067143722812711</v>
      </c>
      <c r="K1316" s="21">
        <f t="shared" si="81"/>
        <v>0.42047774758660955</v>
      </c>
      <c r="L1316" t="s">
        <v>8221</v>
      </c>
      <c r="M1316">
        <v>16</v>
      </c>
      <c r="N1316" s="21">
        <f t="shared" si="82"/>
        <v>-2.7825833121406549E-2</v>
      </c>
      <c r="O1316" s="21">
        <f t="shared" si="83"/>
        <v>0.48890053104285686</v>
      </c>
    </row>
    <row r="1317" spans="8:15">
      <c r="H1317" t="s">
        <v>8219</v>
      </c>
      <c r="I1317">
        <v>21</v>
      </c>
      <c r="J1317" s="21">
        <f t="shared" si="80"/>
        <v>-0.205406969612836</v>
      </c>
      <c r="K1317" s="21">
        <f t="shared" si="81"/>
        <v>0.41862708770502882</v>
      </c>
      <c r="L1317" t="s">
        <v>8221</v>
      </c>
      <c r="M1317">
        <v>2</v>
      </c>
      <c r="N1317" s="21">
        <f t="shared" si="82"/>
        <v>-0.25566579698246461</v>
      </c>
      <c r="O1317" s="21">
        <f t="shared" si="83"/>
        <v>0.39910445381051241</v>
      </c>
    </row>
    <row r="1318" spans="8:15">
      <c r="H1318" t="s">
        <v>8219</v>
      </c>
      <c r="I1318">
        <v>151</v>
      </c>
      <c r="J1318" s="21">
        <f t="shared" si="80"/>
        <v>-5.1502167109797443E-2</v>
      </c>
      <c r="K1318" s="21">
        <f t="shared" si="81"/>
        <v>0.47946268752057475</v>
      </c>
      <c r="L1318" t="s">
        <v>8221</v>
      </c>
      <c r="M1318">
        <v>5</v>
      </c>
      <c r="N1318" s="21">
        <f t="shared" si="82"/>
        <v>-0.20684294758366648</v>
      </c>
      <c r="O1318" s="21">
        <f t="shared" si="83"/>
        <v>0.41806625702373457</v>
      </c>
    </row>
    <row r="1319" spans="8:15">
      <c r="H1319" t="s">
        <v>8219</v>
      </c>
      <c r="I1319">
        <v>489</v>
      </c>
      <c r="J1319" s="21">
        <f t="shared" si="80"/>
        <v>0.34865031939810287</v>
      </c>
      <c r="K1319" s="21">
        <f t="shared" si="81"/>
        <v>0.63632407707172001</v>
      </c>
      <c r="L1319" t="s">
        <v>8221</v>
      </c>
      <c r="M1319">
        <v>1</v>
      </c>
      <c r="N1319" s="21">
        <f t="shared" si="82"/>
        <v>-0.27194008011539733</v>
      </c>
      <c r="O1319" s="21">
        <f t="shared" si="83"/>
        <v>0.39283404631333929</v>
      </c>
    </row>
    <row r="1320" spans="8:15">
      <c r="H1320" t="s">
        <v>8219</v>
      </c>
      <c r="I1320">
        <v>50</v>
      </c>
      <c r="J1320" s="21">
        <f t="shared" si="80"/>
        <v>-0.17107435982369662</v>
      </c>
      <c r="K1320" s="21">
        <f t="shared" si="81"/>
        <v>0.43208264827181631</v>
      </c>
      <c r="L1320" t="s">
        <v>8221</v>
      </c>
      <c r="M1320">
        <v>31</v>
      </c>
      <c r="N1320" s="21">
        <f t="shared" si="82"/>
        <v>0.21628841387258424</v>
      </c>
      <c r="O1320" s="21">
        <f t="shared" si="83"/>
        <v>0.58561853013735821</v>
      </c>
    </row>
    <row r="1321" spans="8:15">
      <c r="H1321" t="s">
        <v>8219</v>
      </c>
      <c r="I1321">
        <v>321</v>
      </c>
      <c r="J1321" s="21">
        <f t="shared" si="80"/>
        <v>0.14975795924032989</v>
      </c>
      <c r="K1321" s="21">
        <f t="shared" si="81"/>
        <v>0.5595222105609714</v>
      </c>
      <c r="L1321" t="s">
        <v>8221</v>
      </c>
      <c r="M1321">
        <v>0</v>
      </c>
      <c r="N1321" s="21">
        <f t="shared" si="82"/>
        <v>-0.28821436324833005</v>
      </c>
      <c r="O1321" s="21">
        <f t="shared" si="83"/>
        <v>0.386591327392803</v>
      </c>
    </row>
    <row r="1322" spans="8:15">
      <c r="H1322" t="s">
        <v>8219</v>
      </c>
      <c r="I1322">
        <v>1762</v>
      </c>
      <c r="J1322" s="21">
        <f t="shared" si="80"/>
        <v>1.8557335008317035</v>
      </c>
      <c r="K1322" s="21">
        <f t="shared" si="81"/>
        <v>0.96825422338616418</v>
      </c>
      <c r="L1322" t="s">
        <v>8221</v>
      </c>
      <c r="M1322">
        <v>2</v>
      </c>
      <c r="N1322" s="21">
        <f t="shared" si="82"/>
        <v>-0.25566579698246461</v>
      </c>
      <c r="O1322" s="21">
        <f t="shared" si="83"/>
        <v>0.39910445381051241</v>
      </c>
    </row>
    <row r="1323" spans="8:15">
      <c r="H1323" t="s">
        <v>8219</v>
      </c>
      <c r="I1323">
        <v>385</v>
      </c>
      <c r="J1323" s="21">
        <f t="shared" si="80"/>
        <v>0.22552647739567197</v>
      </c>
      <c r="K1323" s="21">
        <f t="shared" si="81"/>
        <v>0.58921513505811618</v>
      </c>
      <c r="L1323" t="s">
        <v>8221</v>
      </c>
      <c r="M1323">
        <v>7</v>
      </c>
      <c r="N1323" s="21">
        <f t="shared" si="82"/>
        <v>-0.17429438131780103</v>
      </c>
      <c r="O1323" s="21">
        <f t="shared" si="83"/>
        <v>0.43081705736078296</v>
      </c>
    </row>
    <row r="1324" spans="8:15">
      <c r="H1324" t="s">
        <v>8219</v>
      </c>
      <c r="I1324">
        <v>398</v>
      </c>
      <c r="J1324" s="21">
        <f t="shared" si="80"/>
        <v>0.24091695764597582</v>
      </c>
      <c r="K1324" s="21">
        <f t="shared" si="81"/>
        <v>0.59519026056031832</v>
      </c>
      <c r="L1324" t="s">
        <v>8221</v>
      </c>
      <c r="M1324">
        <v>16</v>
      </c>
      <c r="N1324" s="21">
        <f t="shared" si="82"/>
        <v>-2.7825833121406549E-2</v>
      </c>
      <c r="O1324" s="21">
        <f t="shared" si="83"/>
        <v>0.48890053104285686</v>
      </c>
    </row>
    <row r="1325" spans="8:15">
      <c r="H1325" t="s">
        <v>8219</v>
      </c>
      <c r="I1325">
        <v>304</v>
      </c>
      <c r="J1325" s="21">
        <f t="shared" si="80"/>
        <v>0.12963194660531718</v>
      </c>
      <c r="K1325" s="21">
        <f t="shared" si="81"/>
        <v>0.55157118661759164</v>
      </c>
      <c r="L1325" t="s">
        <v>8221</v>
      </c>
      <c r="M1325">
        <v>4</v>
      </c>
      <c r="N1325" s="21">
        <f t="shared" si="82"/>
        <v>-0.22311723071659917</v>
      </c>
      <c r="O1325" s="21">
        <f t="shared" si="83"/>
        <v>0.4117221340907683</v>
      </c>
    </row>
    <row r="1326" spans="8:15">
      <c r="H1326" t="s">
        <v>8219</v>
      </c>
      <c r="I1326">
        <v>676</v>
      </c>
      <c r="J1326" s="21">
        <f t="shared" si="80"/>
        <v>0.57003645838324291</v>
      </c>
      <c r="K1326" s="21">
        <f t="shared" si="81"/>
        <v>0.71567351474938279</v>
      </c>
      <c r="L1326" t="s">
        <v>8221</v>
      </c>
      <c r="M1326">
        <v>4</v>
      </c>
      <c r="N1326" s="21">
        <f t="shared" si="82"/>
        <v>-0.22311723071659917</v>
      </c>
      <c r="O1326" s="21">
        <f t="shared" si="83"/>
        <v>0.4117221340907683</v>
      </c>
    </row>
    <row r="1327" spans="8:15">
      <c r="H1327" t="s">
        <v>8219</v>
      </c>
      <c r="I1327">
        <v>577</v>
      </c>
      <c r="J1327" s="21">
        <f t="shared" si="80"/>
        <v>0.45283203186169818</v>
      </c>
      <c r="K1327" s="21">
        <f t="shared" si="81"/>
        <v>0.67466515186581888</v>
      </c>
      <c r="L1327" t="s">
        <v>8221</v>
      </c>
      <c r="M1327">
        <v>4</v>
      </c>
      <c r="N1327" s="21">
        <f t="shared" si="82"/>
        <v>-0.22311723071659917</v>
      </c>
      <c r="O1327" s="21">
        <f t="shared" si="83"/>
        <v>0.4117221340907683</v>
      </c>
    </row>
    <row r="1328" spans="8:15">
      <c r="H1328" t="s">
        <v>8219</v>
      </c>
      <c r="I1328">
        <v>3663</v>
      </c>
      <c r="J1328" s="21">
        <f t="shared" si="80"/>
        <v>4.1062952666645982</v>
      </c>
      <c r="K1328" s="21">
        <f t="shared" si="81"/>
        <v>0.99997989722555169</v>
      </c>
      <c r="L1328" t="s">
        <v>8221</v>
      </c>
      <c r="M1328">
        <v>3</v>
      </c>
      <c r="N1328" s="21">
        <f t="shared" si="82"/>
        <v>-0.23939151384953189</v>
      </c>
      <c r="O1328" s="21">
        <f t="shared" si="83"/>
        <v>0.40540100485253827</v>
      </c>
    </row>
    <row r="1329" spans="8:15">
      <c r="H1329" t="s">
        <v>8219</v>
      </c>
      <c r="I1329">
        <v>294</v>
      </c>
      <c r="J1329" s="21">
        <f t="shared" si="80"/>
        <v>0.11779311564354497</v>
      </c>
      <c r="K1329" s="21">
        <f t="shared" si="81"/>
        <v>0.54688420775404356</v>
      </c>
      <c r="L1329" t="s">
        <v>8221</v>
      </c>
      <c r="M1329">
        <v>36</v>
      </c>
      <c r="N1329" s="21">
        <f t="shared" si="82"/>
        <v>0.29765982953724784</v>
      </c>
      <c r="O1329" s="21">
        <f t="shared" si="83"/>
        <v>0.61701859713537444</v>
      </c>
    </row>
    <row r="1330" spans="8:15">
      <c r="H1330" t="s">
        <v>8219</v>
      </c>
      <c r="I1330">
        <v>28</v>
      </c>
      <c r="J1330" s="21">
        <f t="shared" si="80"/>
        <v>-0.19711978793959548</v>
      </c>
      <c r="K1330" s="21">
        <f t="shared" si="81"/>
        <v>0.42186689934285598</v>
      </c>
      <c r="L1330" t="s">
        <v>8221</v>
      </c>
      <c r="M1330">
        <v>1</v>
      </c>
      <c r="N1330" s="21">
        <f t="shared" si="82"/>
        <v>-0.27194008011539733</v>
      </c>
      <c r="O1330" s="21">
        <f t="shared" si="83"/>
        <v>0.39283404631333929</v>
      </c>
    </row>
    <row r="1331" spans="8:15">
      <c r="H1331" t="s">
        <v>8219</v>
      </c>
      <c r="I1331">
        <v>100</v>
      </c>
      <c r="J1331" s="21">
        <f t="shared" si="80"/>
        <v>-0.11188020501483564</v>
      </c>
      <c r="K1331" s="21">
        <f t="shared" si="81"/>
        <v>0.45545919607989593</v>
      </c>
      <c r="L1331" t="s">
        <v>8221</v>
      </c>
      <c r="M1331">
        <v>7</v>
      </c>
      <c r="N1331" s="21">
        <f t="shared" si="82"/>
        <v>-0.17429438131780103</v>
      </c>
      <c r="O1331" s="21">
        <f t="shared" si="83"/>
        <v>0.43081705736078296</v>
      </c>
    </row>
    <row r="1332" spans="8:15">
      <c r="H1332" t="s">
        <v>8219</v>
      </c>
      <c r="I1332">
        <v>72</v>
      </c>
      <c r="J1332" s="21">
        <f t="shared" si="80"/>
        <v>-0.14502893170779779</v>
      </c>
      <c r="K1332" s="21">
        <f t="shared" si="81"/>
        <v>0.44234401453813776</v>
      </c>
      <c r="L1332" t="s">
        <v>8221</v>
      </c>
      <c r="M1332">
        <v>27</v>
      </c>
      <c r="N1332" s="21">
        <f t="shared" si="82"/>
        <v>0.15119128134085336</v>
      </c>
      <c r="O1332" s="21">
        <f t="shared" si="83"/>
        <v>0.56008758614093224</v>
      </c>
    </row>
    <row r="1333" spans="8:15">
      <c r="H1333" t="s">
        <v>8219</v>
      </c>
      <c r="I1333">
        <v>238</v>
      </c>
      <c r="J1333" s="21">
        <f t="shared" si="80"/>
        <v>5.1495662257620672E-2</v>
      </c>
      <c r="K1333" s="21">
        <f t="shared" si="81"/>
        <v>0.52053472085781316</v>
      </c>
      <c r="L1333" t="s">
        <v>8221</v>
      </c>
      <c r="M1333">
        <v>1</v>
      </c>
      <c r="N1333" s="21">
        <f t="shared" si="82"/>
        <v>-0.27194008011539733</v>
      </c>
      <c r="O1333" s="21">
        <f t="shared" si="83"/>
        <v>0.39283404631333929</v>
      </c>
    </row>
    <row r="1334" spans="8:15">
      <c r="H1334" t="s">
        <v>8219</v>
      </c>
      <c r="I1334">
        <v>159</v>
      </c>
      <c r="J1334" s="21">
        <f t="shared" si="80"/>
        <v>-4.2031102340379684E-2</v>
      </c>
      <c r="K1334" s="21">
        <f t="shared" si="81"/>
        <v>0.48323695196780292</v>
      </c>
      <c r="L1334" t="s">
        <v>8221</v>
      </c>
      <c r="M1334">
        <v>0</v>
      </c>
      <c r="N1334" s="21">
        <f t="shared" si="82"/>
        <v>-0.28821436324833005</v>
      </c>
      <c r="O1334" s="21">
        <f t="shared" si="83"/>
        <v>0.386591327392803</v>
      </c>
    </row>
    <row r="1335" spans="8:15">
      <c r="H1335" t="s">
        <v>8219</v>
      </c>
      <c r="I1335">
        <v>77</v>
      </c>
      <c r="J1335" s="21">
        <f t="shared" si="80"/>
        <v>-0.1391095162269117</v>
      </c>
      <c r="K1335" s="21">
        <f t="shared" si="81"/>
        <v>0.44468180424150505</v>
      </c>
      <c r="L1335" t="s">
        <v>8221</v>
      </c>
      <c r="M1335">
        <v>1</v>
      </c>
      <c r="N1335" s="21">
        <f t="shared" si="82"/>
        <v>-0.27194008011539733</v>
      </c>
      <c r="O1335" s="21">
        <f t="shared" si="83"/>
        <v>0.39283404631333929</v>
      </c>
    </row>
    <row r="1336" spans="8:15">
      <c r="H1336" t="s">
        <v>8219</v>
      </c>
      <c r="I1336">
        <v>53</v>
      </c>
      <c r="J1336" s="21">
        <f t="shared" si="80"/>
        <v>-0.16752271053516496</v>
      </c>
      <c r="K1336" s="21">
        <f t="shared" si="81"/>
        <v>0.43347938979890799</v>
      </c>
      <c r="L1336" t="s">
        <v>8221</v>
      </c>
      <c r="M1336">
        <v>3</v>
      </c>
      <c r="N1336" s="21">
        <f t="shared" si="82"/>
        <v>-0.23939151384953189</v>
      </c>
      <c r="O1336" s="21">
        <f t="shared" si="83"/>
        <v>0.40540100485253827</v>
      </c>
    </row>
    <row r="1337" spans="8:15">
      <c r="H1337" t="s">
        <v>8219</v>
      </c>
      <c r="I1337">
        <v>1251</v>
      </c>
      <c r="J1337" s="21">
        <f t="shared" si="80"/>
        <v>1.2507692386851443</v>
      </c>
      <c r="K1337" s="21">
        <f t="shared" si="81"/>
        <v>0.89449065953410234</v>
      </c>
      <c r="L1337" t="s">
        <v>8221</v>
      </c>
      <c r="M1337">
        <v>3</v>
      </c>
      <c r="N1337" s="21">
        <f t="shared" si="82"/>
        <v>-0.23939151384953189</v>
      </c>
      <c r="O1337" s="21">
        <f t="shared" si="83"/>
        <v>0.40540100485253827</v>
      </c>
    </row>
    <row r="1338" spans="8:15">
      <c r="H1338" t="s">
        <v>8219</v>
      </c>
      <c r="I1338">
        <v>465</v>
      </c>
      <c r="J1338" s="21">
        <f t="shared" si="80"/>
        <v>0.32023712508984958</v>
      </c>
      <c r="K1338" s="21">
        <f t="shared" si="81"/>
        <v>0.62560570896017453</v>
      </c>
      <c r="L1338" t="s">
        <v>8221</v>
      </c>
      <c r="M1338">
        <v>3</v>
      </c>
      <c r="N1338" s="21">
        <f t="shared" si="82"/>
        <v>-0.23939151384953189</v>
      </c>
      <c r="O1338" s="21">
        <f t="shared" si="83"/>
        <v>0.40540100485253827</v>
      </c>
    </row>
    <row r="1339" spans="8:15">
      <c r="H1339" t="s">
        <v>8219</v>
      </c>
      <c r="I1339">
        <v>74</v>
      </c>
      <c r="J1339" s="21">
        <f t="shared" si="80"/>
        <v>-0.14266116551544336</v>
      </c>
      <c r="K1339" s="21">
        <f t="shared" si="81"/>
        <v>0.44327889417822158</v>
      </c>
      <c r="L1339" t="s">
        <v>8221</v>
      </c>
      <c r="M1339">
        <v>0</v>
      </c>
      <c r="N1339" s="21">
        <f t="shared" si="82"/>
        <v>-0.28821436324833005</v>
      </c>
      <c r="O1339" s="21">
        <f t="shared" si="83"/>
        <v>0.386591327392803</v>
      </c>
    </row>
    <row r="1340" spans="8:15">
      <c r="H1340" t="s">
        <v>8219</v>
      </c>
      <c r="I1340">
        <v>62</v>
      </c>
      <c r="J1340" s="21">
        <f t="shared" si="80"/>
        <v>-0.15686776266957</v>
      </c>
      <c r="K1340" s="21">
        <f t="shared" si="81"/>
        <v>0.43767453346415719</v>
      </c>
      <c r="L1340" t="s">
        <v>8221</v>
      </c>
      <c r="M1340">
        <v>6</v>
      </c>
      <c r="N1340" s="21">
        <f t="shared" si="82"/>
        <v>-0.19056866445073375</v>
      </c>
      <c r="O1340" s="21">
        <f t="shared" si="83"/>
        <v>0.42443177118606484</v>
      </c>
    </row>
    <row r="1341" spans="8:15">
      <c r="H1341" t="s">
        <v>8219</v>
      </c>
      <c r="I1341">
        <v>3468</v>
      </c>
      <c r="J1341" s="21">
        <f t="shared" si="80"/>
        <v>3.8754380629100402</v>
      </c>
      <c r="K1341" s="21">
        <f t="shared" si="81"/>
        <v>0.99994678347472243</v>
      </c>
      <c r="L1341" t="s">
        <v>8221</v>
      </c>
      <c r="M1341">
        <v>17</v>
      </c>
      <c r="N1341" s="21">
        <f t="shared" si="82"/>
        <v>-1.155154998847383E-2</v>
      </c>
      <c r="O1341" s="21">
        <f t="shared" si="83"/>
        <v>0.49539170079292921</v>
      </c>
    </row>
    <row r="1342" spans="8:15">
      <c r="H1342" t="s">
        <v>8219</v>
      </c>
      <c r="I1342">
        <v>52</v>
      </c>
      <c r="J1342" s="21">
        <f t="shared" si="80"/>
        <v>-0.16870659363134219</v>
      </c>
      <c r="K1342" s="21">
        <f t="shared" si="81"/>
        <v>0.43301371607940187</v>
      </c>
      <c r="L1342" t="s">
        <v>8221</v>
      </c>
      <c r="M1342">
        <v>40</v>
      </c>
      <c r="N1342" s="21">
        <f t="shared" si="82"/>
        <v>0.36275696206897873</v>
      </c>
      <c r="O1342" s="21">
        <f t="shared" si="83"/>
        <v>0.64160677787223896</v>
      </c>
    </row>
    <row r="1343" spans="8:15">
      <c r="H1343" t="s">
        <v>8219</v>
      </c>
      <c r="I1343">
        <v>50</v>
      </c>
      <c r="J1343" s="21">
        <f t="shared" si="80"/>
        <v>-0.17107435982369662</v>
      </c>
      <c r="K1343" s="21">
        <f t="shared" si="81"/>
        <v>0.43208264827181631</v>
      </c>
      <c r="L1343" t="s">
        <v>8221</v>
      </c>
      <c r="M1343">
        <v>3</v>
      </c>
      <c r="N1343" s="21">
        <f t="shared" si="82"/>
        <v>-0.23939151384953189</v>
      </c>
      <c r="O1343" s="21">
        <f t="shared" si="83"/>
        <v>0.40540100485253827</v>
      </c>
    </row>
    <row r="1344" spans="8:15">
      <c r="H1344" t="s">
        <v>8219</v>
      </c>
      <c r="I1344">
        <v>45</v>
      </c>
      <c r="J1344" s="21">
        <f t="shared" si="80"/>
        <v>-0.17699377530458274</v>
      </c>
      <c r="K1344" s="21">
        <f t="shared" si="81"/>
        <v>0.4297566394881519</v>
      </c>
      <c r="L1344" t="s">
        <v>8221</v>
      </c>
      <c r="M1344">
        <v>1</v>
      </c>
      <c r="N1344" s="21">
        <f t="shared" si="82"/>
        <v>-0.27194008011539733</v>
      </c>
      <c r="O1344" s="21">
        <f t="shared" si="83"/>
        <v>0.39283404631333929</v>
      </c>
    </row>
    <row r="1345" spans="8:15">
      <c r="H1345" t="s">
        <v>8219</v>
      </c>
      <c r="I1345">
        <v>21</v>
      </c>
      <c r="J1345" s="21">
        <f t="shared" si="80"/>
        <v>-0.205406969612836</v>
      </c>
      <c r="K1345" s="21">
        <f t="shared" si="81"/>
        <v>0.41862708770502882</v>
      </c>
      <c r="L1345" t="s">
        <v>8221</v>
      </c>
      <c r="M1345">
        <v>2</v>
      </c>
      <c r="N1345" s="21">
        <f t="shared" si="82"/>
        <v>-0.25566579698246461</v>
      </c>
      <c r="O1345" s="21">
        <f t="shared" si="83"/>
        <v>0.39910445381051241</v>
      </c>
    </row>
    <row r="1346" spans="8:15">
      <c r="H1346" t="s">
        <v>8219</v>
      </c>
      <c r="I1346">
        <v>100</v>
      </c>
      <c r="J1346" s="21">
        <f t="shared" ref="J1346:J1409" si="84">STANDARDIZE(I1346,$B$7,$B$12)</f>
        <v>-0.11188020501483564</v>
      </c>
      <c r="K1346" s="21">
        <f t="shared" ref="K1346:K1409" si="85">_xlfn.NORM.S.DIST(J1346,TRUE)</f>
        <v>0.45545919607989593</v>
      </c>
      <c r="L1346" t="s">
        <v>8221</v>
      </c>
      <c r="M1346">
        <v>7</v>
      </c>
      <c r="N1346" s="21">
        <f t="shared" ref="N1346:N1409" si="86">STANDARDIZE(M1346,$C$7,$C$12)</f>
        <v>-0.17429438131780103</v>
      </c>
      <c r="O1346" s="21">
        <f t="shared" ref="O1346:O1409" si="87">_xlfn.NORM.S.DIST(N1346,TRUE)</f>
        <v>0.43081705736078296</v>
      </c>
    </row>
    <row r="1347" spans="8:15">
      <c r="H1347" t="s">
        <v>8219</v>
      </c>
      <c r="I1347">
        <v>81</v>
      </c>
      <c r="J1347" s="21">
        <f t="shared" si="84"/>
        <v>-0.13437398384220281</v>
      </c>
      <c r="K1347" s="21">
        <f t="shared" si="85"/>
        <v>0.44655342646340568</v>
      </c>
      <c r="L1347" t="s">
        <v>8221</v>
      </c>
      <c r="M1347">
        <v>14</v>
      </c>
      <c r="N1347" s="21">
        <f t="shared" si="86"/>
        <v>-6.0374399387271988E-2</v>
      </c>
      <c r="O1347" s="21">
        <f t="shared" si="87"/>
        <v>0.47592872389157587</v>
      </c>
    </row>
    <row r="1348" spans="8:15">
      <c r="H1348" t="s">
        <v>8219</v>
      </c>
      <c r="I1348">
        <v>286</v>
      </c>
      <c r="J1348" s="21">
        <f t="shared" si="84"/>
        <v>0.10832205087412722</v>
      </c>
      <c r="K1348" s="21">
        <f t="shared" si="85"/>
        <v>0.54312988426832831</v>
      </c>
      <c r="L1348" t="s">
        <v>8221</v>
      </c>
      <c r="M1348">
        <v>0</v>
      </c>
      <c r="N1348" s="21">
        <f t="shared" si="86"/>
        <v>-0.28821436324833005</v>
      </c>
      <c r="O1348" s="21">
        <f t="shared" si="87"/>
        <v>0.386591327392803</v>
      </c>
    </row>
    <row r="1349" spans="8:15">
      <c r="H1349" t="s">
        <v>8219</v>
      </c>
      <c r="I1349">
        <v>42</v>
      </c>
      <c r="J1349" s="21">
        <f t="shared" si="84"/>
        <v>-0.1805454245931144</v>
      </c>
      <c r="K1349" s="21">
        <f t="shared" si="85"/>
        <v>0.42836219829451022</v>
      </c>
      <c r="L1349" t="s">
        <v>8221</v>
      </c>
      <c r="M1349">
        <v>0</v>
      </c>
      <c r="N1349" s="21">
        <f t="shared" si="86"/>
        <v>-0.28821436324833005</v>
      </c>
      <c r="O1349" s="21">
        <f t="shared" si="87"/>
        <v>0.386591327392803</v>
      </c>
    </row>
    <row r="1350" spans="8:15">
      <c r="H1350" t="s">
        <v>8219</v>
      </c>
      <c r="I1350">
        <v>199</v>
      </c>
      <c r="J1350" s="21">
        <f t="shared" si="84"/>
        <v>5.3242215067091031E-3</v>
      </c>
      <c r="K1350" s="21">
        <f t="shared" si="85"/>
        <v>0.50212404703406543</v>
      </c>
      <c r="L1350" t="s">
        <v>8221</v>
      </c>
      <c r="M1350">
        <v>1</v>
      </c>
      <c r="N1350" s="21">
        <f t="shared" si="86"/>
        <v>-0.27194008011539733</v>
      </c>
      <c r="O1350" s="21">
        <f t="shared" si="87"/>
        <v>0.39283404631333929</v>
      </c>
    </row>
    <row r="1351" spans="8:15">
      <c r="H1351" t="s">
        <v>8219</v>
      </c>
      <c r="I1351">
        <v>25</v>
      </c>
      <c r="J1351" s="21">
        <f t="shared" si="84"/>
        <v>-0.20067143722812711</v>
      </c>
      <c r="K1351" s="21">
        <f t="shared" si="85"/>
        <v>0.42047774758660955</v>
      </c>
      <c r="L1351" t="s">
        <v>8221</v>
      </c>
      <c r="M1351">
        <v>12</v>
      </c>
      <c r="N1351" s="21">
        <f t="shared" si="86"/>
        <v>-9.2922965653137429E-2</v>
      </c>
      <c r="O1351" s="21">
        <f t="shared" si="87"/>
        <v>0.46298238036470224</v>
      </c>
    </row>
    <row r="1352" spans="8:15">
      <c r="H1352" t="s">
        <v>8219</v>
      </c>
      <c r="I1352">
        <v>84</v>
      </c>
      <c r="J1352" s="21">
        <f t="shared" si="84"/>
        <v>-0.13082233455367115</v>
      </c>
      <c r="K1352" s="21">
        <f t="shared" si="85"/>
        <v>0.44795792720903976</v>
      </c>
      <c r="L1352" t="s">
        <v>8221</v>
      </c>
      <c r="M1352">
        <v>12</v>
      </c>
      <c r="N1352" s="21">
        <f t="shared" si="86"/>
        <v>-9.2922965653137429E-2</v>
      </c>
      <c r="O1352" s="21">
        <f t="shared" si="87"/>
        <v>0.46298238036470224</v>
      </c>
    </row>
    <row r="1353" spans="8:15">
      <c r="H1353" t="s">
        <v>8219</v>
      </c>
      <c r="I1353">
        <v>50</v>
      </c>
      <c r="J1353" s="21">
        <f t="shared" si="84"/>
        <v>-0.17107435982369662</v>
      </c>
      <c r="K1353" s="21">
        <f t="shared" si="85"/>
        <v>0.43208264827181631</v>
      </c>
      <c r="L1353" t="s">
        <v>8221</v>
      </c>
      <c r="M1353">
        <v>23</v>
      </c>
      <c r="N1353" s="21">
        <f t="shared" si="86"/>
        <v>8.6094148809122487E-2</v>
      </c>
      <c r="O1353" s="21">
        <f t="shared" si="87"/>
        <v>0.53430421253526594</v>
      </c>
    </row>
    <row r="1354" spans="8:15">
      <c r="H1354" t="s">
        <v>8219</v>
      </c>
      <c r="I1354">
        <v>26</v>
      </c>
      <c r="J1354" s="21">
        <f t="shared" si="84"/>
        <v>-0.19948755413194991</v>
      </c>
      <c r="K1354" s="21">
        <f t="shared" si="85"/>
        <v>0.4209406890340468</v>
      </c>
      <c r="L1354" t="s">
        <v>8221</v>
      </c>
      <c r="M1354">
        <v>0</v>
      </c>
      <c r="N1354" s="21">
        <f t="shared" si="86"/>
        <v>-0.28821436324833005</v>
      </c>
      <c r="O1354" s="21">
        <f t="shared" si="87"/>
        <v>0.386591327392803</v>
      </c>
    </row>
    <row r="1355" spans="8:15">
      <c r="H1355" t="s">
        <v>8219</v>
      </c>
      <c r="I1355">
        <v>14</v>
      </c>
      <c r="J1355" s="21">
        <f t="shared" si="84"/>
        <v>-0.21369415128607655</v>
      </c>
      <c r="K1355" s="21">
        <f t="shared" si="85"/>
        <v>0.41539278629720855</v>
      </c>
      <c r="L1355" t="s">
        <v>8221</v>
      </c>
      <c r="M1355">
        <v>10</v>
      </c>
      <c r="N1355" s="21">
        <f t="shared" si="86"/>
        <v>-0.12547153191900287</v>
      </c>
      <c r="O1355" s="21">
        <f t="shared" si="87"/>
        <v>0.45007513057327431</v>
      </c>
    </row>
    <row r="1356" spans="8:15">
      <c r="H1356" t="s">
        <v>8219</v>
      </c>
      <c r="I1356">
        <v>49</v>
      </c>
      <c r="J1356" s="21">
        <f t="shared" si="84"/>
        <v>-0.17225824291987385</v>
      </c>
      <c r="K1356" s="21">
        <f t="shared" si="85"/>
        <v>0.43161725545103624</v>
      </c>
      <c r="L1356" t="s">
        <v>8221</v>
      </c>
      <c r="M1356">
        <v>5</v>
      </c>
      <c r="N1356" s="21">
        <f t="shared" si="86"/>
        <v>-0.20684294758366648</v>
      </c>
      <c r="O1356" s="21">
        <f t="shared" si="87"/>
        <v>0.41806625702373457</v>
      </c>
    </row>
    <row r="1357" spans="8:15">
      <c r="H1357" t="s">
        <v>8219</v>
      </c>
      <c r="I1357">
        <v>69</v>
      </c>
      <c r="J1357" s="21">
        <f t="shared" si="84"/>
        <v>-0.14858058099632945</v>
      </c>
      <c r="K1357" s="21">
        <f t="shared" si="85"/>
        <v>0.44094229851308525</v>
      </c>
      <c r="L1357" t="s">
        <v>8221</v>
      </c>
      <c r="M1357">
        <v>1</v>
      </c>
      <c r="N1357" s="21">
        <f t="shared" si="86"/>
        <v>-0.27194008011539733</v>
      </c>
      <c r="O1357" s="21">
        <f t="shared" si="87"/>
        <v>0.39283404631333929</v>
      </c>
    </row>
    <row r="1358" spans="8:15">
      <c r="H1358" t="s">
        <v>8219</v>
      </c>
      <c r="I1358">
        <v>60</v>
      </c>
      <c r="J1358" s="21">
        <f t="shared" si="84"/>
        <v>-0.15923552886192444</v>
      </c>
      <c r="K1358" s="21">
        <f t="shared" si="85"/>
        <v>0.43674165648924912</v>
      </c>
      <c r="L1358" t="s">
        <v>8221</v>
      </c>
      <c r="M1358">
        <v>2</v>
      </c>
      <c r="N1358" s="21">
        <f t="shared" si="86"/>
        <v>-0.25566579698246461</v>
      </c>
      <c r="O1358" s="21">
        <f t="shared" si="87"/>
        <v>0.39910445381051241</v>
      </c>
    </row>
    <row r="1359" spans="8:15">
      <c r="H1359" t="s">
        <v>8219</v>
      </c>
      <c r="I1359">
        <v>80</v>
      </c>
      <c r="J1359" s="21">
        <f t="shared" si="84"/>
        <v>-0.13555786693838004</v>
      </c>
      <c r="K1359" s="21">
        <f t="shared" si="85"/>
        <v>0.44608540760858517</v>
      </c>
      <c r="L1359" t="s">
        <v>8221</v>
      </c>
      <c r="M1359">
        <v>2</v>
      </c>
      <c r="N1359" s="21">
        <f t="shared" si="86"/>
        <v>-0.25566579698246461</v>
      </c>
      <c r="O1359" s="21">
        <f t="shared" si="87"/>
        <v>0.39910445381051241</v>
      </c>
    </row>
    <row r="1360" spans="8:15">
      <c r="H1360" t="s">
        <v>8219</v>
      </c>
      <c r="I1360">
        <v>56</v>
      </c>
      <c r="J1360" s="21">
        <f t="shared" si="84"/>
        <v>-0.1639710612466333</v>
      </c>
      <c r="K1360" s="21">
        <f t="shared" si="85"/>
        <v>0.43487696260834974</v>
      </c>
      <c r="L1360" t="s">
        <v>8221</v>
      </c>
      <c r="M1360">
        <v>0</v>
      </c>
      <c r="N1360" s="21">
        <f t="shared" si="86"/>
        <v>-0.28821436324833005</v>
      </c>
      <c r="O1360" s="21">
        <f t="shared" si="87"/>
        <v>0.386591327392803</v>
      </c>
    </row>
    <row r="1361" spans="8:15">
      <c r="H1361" t="s">
        <v>8219</v>
      </c>
      <c r="I1361">
        <v>104</v>
      </c>
      <c r="J1361" s="21">
        <f t="shared" si="84"/>
        <v>-0.10714467263012677</v>
      </c>
      <c r="K1361" s="21">
        <f t="shared" si="85"/>
        <v>0.45733710374479575</v>
      </c>
      <c r="L1361" t="s">
        <v>8221</v>
      </c>
      <c r="M1361">
        <v>13</v>
      </c>
      <c r="N1361" s="21">
        <f t="shared" si="86"/>
        <v>-7.6648682520204708E-2</v>
      </c>
      <c r="O1361" s="21">
        <f t="shared" si="87"/>
        <v>0.46945151489289888</v>
      </c>
    </row>
    <row r="1362" spans="8:15">
      <c r="H1362" t="s">
        <v>8219</v>
      </c>
      <c r="I1362">
        <v>46</v>
      </c>
      <c r="J1362" s="21">
        <f t="shared" si="84"/>
        <v>-0.17580989220840551</v>
      </c>
      <c r="K1362" s="21">
        <f t="shared" si="85"/>
        <v>0.43022164891630016</v>
      </c>
      <c r="L1362" t="s">
        <v>8221</v>
      </c>
      <c r="M1362">
        <v>0</v>
      </c>
      <c r="N1362" s="21">
        <f t="shared" si="86"/>
        <v>-0.28821436324833005</v>
      </c>
      <c r="O1362" s="21">
        <f t="shared" si="87"/>
        <v>0.386591327392803</v>
      </c>
    </row>
    <row r="1363" spans="8:15">
      <c r="H1363" t="s">
        <v>8219</v>
      </c>
      <c r="I1363">
        <v>206</v>
      </c>
      <c r="J1363" s="21">
        <f t="shared" si="84"/>
        <v>1.3611403179949641E-2</v>
      </c>
      <c r="K1363" s="21">
        <f t="shared" si="85"/>
        <v>0.50542999655404275</v>
      </c>
      <c r="L1363" t="s">
        <v>8221</v>
      </c>
      <c r="M1363">
        <v>1</v>
      </c>
      <c r="N1363" s="21">
        <f t="shared" si="86"/>
        <v>-0.27194008011539733</v>
      </c>
      <c r="O1363" s="21">
        <f t="shared" si="87"/>
        <v>0.39283404631333929</v>
      </c>
    </row>
    <row r="1364" spans="8:15">
      <c r="H1364" t="s">
        <v>8219</v>
      </c>
      <c r="I1364">
        <v>18</v>
      </c>
      <c r="J1364" s="21">
        <f t="shared" si="84"/>
        <v>-0.20895861890136766</v>
      </c>
      <c r="K1364" s="21">
        <f t="shared" si="85"/>
        <v>0.41724027139930514</v>
      </c>
      <c r="L1364" t="s">
        <v>8221</v>
      </c>
      <c r="M1364">
        <v>5</v>
      </c>
      <c r="N1364" s="21">
        <f t="shared" si="86"/>
        <v>-0.20684294758366648</v>
      </c>
      <c r="O1364" s="21">
        <f t="shared" si="87"/>
        <v>0.41806625702373457</v>
      </c>
    </row>
    <row r="1365" spans="8:15">
      <c r="H1365" t="s">
        <v>8219</v>
      </c>
      <c r="I1365">
        <v>28</v>
      </c>
      <c r="J1365" s="21">
        <f t="shared" si="84"/>
        <v>-0.19711978793959548</v>
      </c>
      <c r="K1365" s="21">
        <f t="shared" si="85"/>
        <v>0.42186689934285598</v>
      </c>
      <c r="L1365" t="s">
        <v>8221</v>
      </c>
      <c r="M1365">
        <v>2</v>
      </c>
      <c r="N1365" s="21">
        <f t="shared" si="86"/>
        <v>-0.25566579698246461</v>
      </c>
      <c r="O1365" s="21">
        <f t="shared" si="87"/>
        <v>0.39910445381051241</v>
      </c>
    </row>
    <row r="1366" spans="8:15">
      <c r="H1366" t="s">
        <v>8219</v>
      </c>
      <c r="I1366">
        <v>11</v>
      </c>
      <c r="J1366" s="21">
        <f t="shared" si="84"/>
        <v>-0.21724580057460821</v>
      </c>
      <c r="K1366" s="21">
        <f t="shared" si="85"/>
        <v>0.41400839659505645</v>
      </c>
      <c r="L1366" t="s">
        <v>8221</v>
      </c>
      <c r="M1366">
        <v>0</v>
      </c>
      <c r="N1366" s="21">
        <f t="shared" si="86"/>
        <v>-0.28821436324833005</v>
      </c>
      <c r="O1366" s="21">
        <f t="shared" si="87"/>
        <v>0.386591327392803</v>
      </c>
    </row>
    <row r="1367" spans="8:15">
      <c r="H1367" t="s">
        <v>8219</v>
      </c>
      <c r="I1367">
        <v>263</v>
      </c>
      <c r="J1367" s="21">
        <f t="shared" si="84"/>
        <v>8.1092739662051161E-2</v>
      </c>
      <c r="K1367" s="21">
        <f t="shared" si="85"/>
        <v>0.53231590020831354</v>
      </c>
      <c r="L1367" t="s">
        <v>8221</v>
      </c>
      <c r="M1367">
        <v>32</v>
      </c>
      <c r="N1367" s="21">
        <f t="shared" si="86"/>
        <v>0.23256269700551696</v>
      </c>
      <c r="O1367" s="21">
        <f t="shared" si="87"/>
        <v>0.59194950171512262</v>
      </c>
    </row>
    <row r="1368" spans="8:15">
      <c r="H1368" t="s">
        <v>8219</v>
      </c>
      <c r="I1368">
        <v>394</v>
      </c>
      <c r="J1368" s="21">
        <f t="shared" si="84"/>
        <v>0.23618142526126695</v>
      </c>
      <c r="K1368" s="21">
        <f t="shared" si="85"/>
        <v>0.59335405383090378</v>
      </c>
      <c r="L1368" t="s">
        <v>8221</v>
      </c>
      <c r="M1368">
        <v>1</v>
      </c>
      <c r="N1368" s="21">
        <f t="shared" si="86"/>
        <v>-0.27194008011539733</v>
      </c>
      <c r="O1368" s="21">
        <f t="shared" si="87"/>
        <v>0.39283404631333929</v>
      </c>
    </row>
    <row r="1369" spans="8:15">
      <c r="H1369" t="s">
        <v>8219</v>
      </c>
      <c r="I1369">
        <v>1049</v>
      </c>
      <c r="J1369" s="21">
        <f t="shared" si="84"/>
        <v>1.011624853257346</v>
      </c>
      <c r="K1369" s="21">
        <f t="shared" si="85"/>
        <v>0.84414127097633063</v>
      </c>
      <c r="L1369" t="s">
        <v>8221</v>
      </c>
      <c r="M1369">
        <v>1</v>
      </c>
      <c r="N1369" s="21">
        <f t="shared" si="86"/>
        <v>-0.27194008011539733</v>
      </c>
      <c r="O1369" s="21">
        <f t="shared" si="87"/>
        <v>0.39283404631333929</v>
      </c>
    </row>
    <row r="1370" spans="8:15">
      <c r="H1370" t="s">
        <v>8219</v>
      </c>
      <c r="I1370">
        <v>308</v>
      </c>
      <c r="J1370" s="21">
        <f t="shared" si="84"/>
        <v>0.13436747899002605</v>
      </c>
      <c r="K1370" s="21">
        <f t="shared" si="85"/>
        <v>0.55344400179815123</v>
      </c>
      <c r="L1370" t="s">
        <v>8221</v>
      </c>
      <c r="M1370">
        <v>1</v>
      </c>
      <c r="N1370" s="21">
        <f t="shared" si="86"/>
        <v>-0.27194008011539733</v>
      </c>
      <c r="O1370" s="21">
        <f t="shared" si="87"/>
        <v>0.39283404631333929</v>
      </c>
    </row>
    <row r="1371" spans="8:15">
      <c r="H1371" t="s">
        <v>8219</v>
      </c>
      <c r="I1371">
        <v>1088</v>
      </c>
      <c r="J1371" s="21">
        <f t="shared" si="84"/>
        <v>1.0577962940082575</v>
      </c>
      <c r="K1371" s="21">
        <f t="shared" si="85"/>
        <v>0.85492583862176741</v>
      </c>
      <c r="L1371" t="s">
        <v>8221</v>
      </c>
      <c r="M1371">
        <v>0</v>
      </c>
      <c r="N1371" s="21">
        <f t="shared" si="86"/>
        <v>-0.28821436324833005</v>
      </c>
      <c r="O1371" s="21">
        <f t="shared" si="87"/>
        <v>0.386591327392803</v>
      </c>
    </row>
    <row r="1372" spans="8:15">
      <c r="H1372" t="s">
        <v>8219</v>
      </c>
      <c r="I1372">
        <v>73</v>
      </c>
      <c r="J1372" s="21">
        <f t="shared" si="84"/>
        <v>-0.14384504861162059</v>
      </c>
      <c r="K1372" s="21">
        <f t="shared" si="85"/>
        <v>0.44281141455668371</v>
      </c>
      <c r="L1372" t="s">
        <v>8221</v>
      </c>
      <c r="M1372">
        <v>0</v>
      </c>
      <c r="N1372" s="21">
        <f t="shared" si="86"/>
        <v>-0.28821436324833005</v>
      </c>
      <c r="O1372" s="21">
        <f t="shared" si="87"/>
        <v>0.386591327392803</v>
      </c>
    </row>
    <row r="1373" spans="8:15">
      <c r="H1373" t="s">
        <v>8219</v>
      </c>
      <c r="I1373">
        <v>143</v>
      </c>
      <c r="J1373" s="21">
        <f t="shared" si="84"/>
        <v>-6.0973231879215196E-2</v>
      </c>
      <c r="K1373" s="21">
        <f t="shared" si="85"/>
        <v>0.47569026362273242</v>
      </c>
      <c r="L1373" t="s">
        <v>8221</v>
      </c>
      <c r="M1373">
        <v>8</v>
      </c>
      <c r="N1373" s="21">
        <f t="shared" si="86"/>
        <v>-0.15802009818486831</v>
      </c>
      <c r="O1373" s="21">
        <f t="shared" si="87"/>
        <v>0.43722048081346943</v>
      </c>
    </row>
    <row r="1374" spans="8:15">
      <c r="H1374" t="s">
        <v>8219</v>
      </c>
      <c r="I1374">
        <v>1420</v>
      </c>
      <c r="J1374" s="21">
        <f t="shared" si="84"/>
        <v>1.4508454819390944</v>
      </c>
      <c r="K1374" s="21">
        <f t="shared" si="85"/>
        <v>0.92658855417041075</v>
      </c>
      <c r="L1374" t="s">
        <v>8221</v>
      </c>
      <c r="M1374">
        <v>0</v>
      </c>
      <c r="N1374" s="21">
        <f t="shared" si="86"/>
        <v>-0.28821436324833005</v>
      </c>
      <c r="O1374" s="21">
        <f t="shared" si="87"/>
        <v>0.386591327392803</v>
      </c>
    </row>
    <row r="1375" spans="8:15">
      <c r="H1375" t="s">
        <v>8219</v>
      </c>
      <c r="I1375">
        <v>305</v>
      </c>
      <c r="J1375" s="21">
        <f t="shared" si="84"/>
        <v>0.13081582970149438</v>
      </c>
      <c r="K1375" s="21">
        <f t="shared" si="85"/>
        <v>0.55203949984112155</v>
      </c>
      <c r="L1375" t="s">
        <v>8221</v>
      </c>
      <c r="M1375">
        <v>1</v>
      </c>
      <c r="N1375" s="21">
        <f t="shared" si="86"/>
        <v>-0.27194008011539733</v>
      </c>
      <c r="O1375" s="21">
        <f t="shared" si="87"/>
        <v>0.39283404631333929</v>
      </c>
    </row>
    <row r="1376" spans="8:15">
      <c r="H1376" t="s">
        <v>8219</v>
      </c>
      <c r="I1376">
        <v>551</v>
      </c>
      <c r="J1376" s="21">
        <f t="shared" si="84"/>
        <v>0.42205107136109049</v>
      </c>
      <c r="K1376" s="21">
        <f t="shared" si="85"/>
        <v>0.66350612983607293</v>
      </c>
      <c r="L1376" t="s">
        <v>8221</v>
      </c>
      <c r="M1376">
        <v>16</v>
      </c>
      <c r="N1376" s="21">
        <f t="shared" si="86"/>
        <v>-2.7825833121406549E-2</v>
      </c>
      <c r="O1376" s="21">
        <f t="shared" si="87"/>
        <v>0.48890053104285686</v>
      </c>
    </row>
    <row r="1377" spans="8:15">
      <c r="H1377" t="s">
        <v>8219</v>
      </c>
      <c r="I1377">
        <v>187</v>
      </c>
      <c r="J1377" s="21">
        <f t="shared" si="84"/>
        <v>-8.8823756474175324E-3</v>
      </c>
      <c r="K1377" s="21">
        <f t="shared" si="85"/>
        <v>0.49645649139902681</v>
      </c>
      <c r="L1377" t="s">
        <v>8221</v>
      </c>
      <c r="M1377">
        <v>12</v>
      </c>
      <c r="N1377" s="21">
        <f t="shared" si="86"/>
        <v>-9.2922965653137429E-2</v>
      </c>
      <c r="O1377" s="21">
        <f t="shared" si="87"/>
        <v>0.46298238036470224</v>
      </c>
    </row>
    <row r="1378" spans="8:15">
      <c r="H1378" t="s">
        <v>8219</v>
      </c>
      <c r="I1378">
        <v>325</v>
      </c>
      <c r="J1378" s="21">
        <f t="shared" si="84"/>
        <v>0.15449349162503878</v>
      </c>
      <c r="K1378" s="21">
        <f t="shared" si="85"/>
        <v>0.56138967872822887</v>
      </c>
      <c r="L1378" t="s">
        <v>8221</v>
      </c>
      <c r="M1378">
        <v>4</v>
      </c>
      <c r="N1378" s="21">
        <f t="shared" si="86"/>
        <v>-0.22311723071659917</v>
      </c>
      <c r="O1378" s="21">
        <f t="shared" si="87"/>
        <v>0.4117221340907683</v>
      </c>
    </row>
    <row r="1379" spans="8:15">
      <c r="H1379" t="s">
        <v>8219</v>
      </c>
      <c r="I1379">
        <v>148</v>
      </c>
      <c r="J1379" s="21">
        <f t="shared" si="84"/>
        <v>-5.5053816398329097E-2</v>
      </c>
      <c r="K1379" s="21">
        <f t="shared" si="85"/>
        <v>0.47804779474052067</v>
      </c>
      <c r="L1379" t="s">
        <v>8221</v>
      </c>
      <c r="M1379">
        <v>2</v>
      </c>
      <c r="N1379" s="21">
        <f t="shared" si="86"/>
        <v>-0.25566579698246461</v>
      </c>
      <c r="O1379" s="21">
        <f t="shared" si="87"/>
        <v>0.39910445381051241</v>
      </c>
    </row>
    <row r="1380" spans="8:15">
      <c r="H1380" t="s">
        <v>8219</v>
      </c>
      <c r="I1380">
        <v>69</v>
      </c>
      <c r="J1380" s="21">
        <f t="shared" si="84"/>
        <v>-0.14858058099632945</v>
      </c>
      <c r="K1380" s="21">
        <f t="shared" si="85"/>
        <v>0.44094229851308525</v>
      </c>
      <c r="L1380" t="s">
        <v>8221</v>
      </c>
      <c r="M1380">
        <v>3</v>
      </c>
      <c r="N1380" s="21">
        <f t="shared" si="86"/>
        <v>-0.23939151384953189</v>
      </c>
      <c r="O1380" s="21">
        <f t="shared" si="87"/>
        <v>0.40540100485253827</v>
      </c>
    </row>
    <row r="1381" spans="8:15">
      <c r="H1381" t="s">
        <v>8219</v>
      </c>
      <c r="I1381">
        <v>173</v>
      </c>
      <c r="J1381" s="21">
        <f t="shared" si="84"/>
        <v>-2.5456738993898609E-2</v>
      </c>
      <c r="K1381" s="21">
        <f t="shared" si="85"/>
        <v>0.48984532728779517</v>
      </c>
      <c r="L1381" t="s">
        <v>8221</v>
      </c>
      <c r="M1381">
        <v>0</v>
      </c>
      <c r="N1381" s="21">
        <f t="shared" si="86"/>
        <v>-0.28821436324833005</v>
      </c>
      <c r="O1381" s="21">
        <f t="shared" si="87"/>
        <v>0.386591327392803</v>
      </c>
    </row>
    <row r="1382" spans="8:15">
      <c r="H1382" t="s">
        <v>8219</v>
      </c>
      <c r="I1382">
        <v>269</v>
      </c>
      <c r="J1382" s="21">
        <f t="shared" si="84"/>
        <v>8.8196038239114483E-2</v>
      </c>
      <c r="K1382" s="21">
        <f t="shared" si="85"/>
        <v>0.53513956696222498</v>
      </c>
      <c r="L1382" t="s">
        <v>8221</v>
      </c>
      <c r="M1382">
        <v>3</v>
      </c>
      <c r="N1382" s="21">
        <f t="shared" si="86"/>
        <v>-0.23939151384953189</v>
      </c>
      <c r="O1382" s="21">
        <f t="shared" si="87"/>
        <v>0.40540100485253827</v>
      </c>
    </row>
    <row r="1383" spans="8:15">
      <c r="H1383" t="s">
        <v>8219</v>
      </c>
      <c r="I1383">
        <v>185</v>
      </c>
      <c r="J1383" s="21">
        <f t="shared" si="84"/>
        <v>-1.1250141839771972E-2</v>
      </c>
      <c r="K1383" s="21">
        <f t="shared" si="85"/>
        <v>0.49551193743225852</v>
      </c>
      <c r="L1383" t="s">
        <v>8221</v>
      </c>
      <c r="M1383">
        <v>4</v>
      </c>
      <c r="N1383" s="21">
        <f t="shared" si="86"/>
        <v>-0.22311723071659917</v>
      </c>
      <c r="O1383" s="21">
        <f t="shared" si="87"/>
        <v>0.4117221340907683</v>
      </c>
    </row>
    <row r="1384" spans="8:15">
      <c r="H1384" t="s">
        <v>8219</v>
      </c>
      <c r="I1384">
        <v>176</v>
      </c>
      <c r="J1384" s="21">
        <f t="shared" si="84"/>
        <v>-2.1905089705366948E-2</v>
      </c>
      <c r="K1384" s="21">
        <f t="shared" si="85"/>
        <v>0.49126183237626281</v>
      </c>
      <c r="L1384" t="s">
        <v>8221</v>
      </c>
      <c r="M1384">
        <v>2</v>
      </c>
      <c r="N1384" s="21">
        <f t="shared" si="86"/>
        <v>-0.25566579698246461</v>
      </c>
      <c r="O1384" s="21">
        <f t="shared" si="87"/>
        <v>0.39910445381051241</v>
      </c>
    </row>
    <row r="1385" spans="8:15">
      <c r="H1385" t="s">
        <v>8219</v>
      </c>
      <c r="I1385">
        <v>1019</v>
      </c>
      <c r="J1385" s="21">
        <f t="shared" si="84"/>
        <v>0.9761083603720293</v>
      </c>
      <c r="K1385" s="21">
        <f t="shared" si="85"/>
        <v>0.83549461561046579</v>
      </c>
      <c r="L1385" t="s">
        <v>8221</v>
      </c>
      <c r="M1385">
        <v>10</v>
      </c>
      <c r="N1385" s="21">
        <f t="shared" si="86"/>
        <v>-0.12547153191900287</v>
      </c>
      <c r="O1385" s="21">
        <f t="shared" si="87"/>
        <v>0.45007513057327431</v>
      </c>
    </row>
    <row r="1386" spans="8:15">
      <c r="H1386" t="s">
        <v>8219</v>
      </c>
      <c r="I1386">
        <v>113</v>
      </c>
      <c r="J1386" s="21">
        <f t="shared" si="84"/>
        <v>-9.6489724764531784E-2</v>
      </c>
      <c r="K1386" s="21">
        <f t="shared" si="85"/>
        <v>0.46156581714939748</v>
      </c>
      <c r="L1386" t="s">
        <v>8221</v>
      </c>
      <c r="M1386">
        <v>11</v>
      </c>
      <c r="N1386" s="21">
        <f t="shared" si="86"/>
        <v>-0.10919724878607015</v>
      </c>
      <c r="O1386" s="21">
        <f t="shared" si="87"/>
        <v>0.45652302120625177</v>
      </c>
    </row>
    <row r="1387" spans="8:15">
      <c r="H1387" t="s">
        <v>8219</v>
      </c>
      <c r="I1387">
        <v>404</v>
      </c>
      <c r="J1387" s="21">
        <f t="shared" si="84"/>
        <v>0.24802025622303914</v>
      </c>
      <c r="K1387" s="21">
        <f t="shared" si="85"/>
        <v>0.59794063291624067</v>
      </c>
      <c r="L1387" t="s">
        <v>8221</v>
      </c>
      <c r="M1387">
        <v>6</v>
      </c>
      <c r="N1387" s="21">
        <f t="shared" si="86"/>
        <v>-0.19056866445073375</v>
      </c>
      <c r="O1387" s="21">
        <f t="shared" si="87"/>
        <v>0.42443177118606484</v>
      </c>
    </row>
    <row r="1388" spans="8:15">
      <c r="H1388" t="s">
        <v>8219</v>
      </c>
      <c r="I1388">
        <v>707</v>
      </c>
      <c r="J1388" s="21">
        <f t="shared" si="84"/>
        <v>0.60673683436473669</v>
      </c>
      <c r="K1388" s="21">
        <f t="shared" si="85"/>
        <v>0.72798721337029915</v>
      </c>
      <c r="L1388" t="s">
        <v>8221</v>
      </c>
      <c r="M1388">
        <v>2</v>
      </c>
      <c r="N1388" s="21">
        <f t="shared" si="86"/>
        <v>-0.25566579698246461</v>
      </c>
      <c r="O1388" s="21">
        <f t="shared" si="87"/>
        <v>0.39910445381051241</v>
      </c>
    </row>
    <row r="1389" spans="8:15">
      <c r="H1389" t="s">
        <v>8219</v>
      </c>
      <c r="I1389">
        <v>392</v>
      </c>
      <c r="J1389" s="21">
        <f t="shared" si="84"/>
        <v>0.23381365906891249</v>
      </c>
      <c r="K1389" s="21">
        <f t="shared" si="85"/>
        <v>0.59243517746840846</v>
      </c>
      <c r="L1389" t="s">
        <v>8221</v>
      </c>
      <c r="M1389">
        <v>6</v>
      </c>
      <c r="N1389" s="21">
        <f t="shared" si="86"/>
        <v>-0.19056866445073375</v>
      </c>
      <c r="O1389" s="21">
        <f t="shared" si="87"/>
        <v>0.42443177118606484</v>
      </c>
    </row>
    <row r="1390" spans="8:15">
      <c r="H1390" t="s">
        <v>8219</v>
      </c>
      <c r="I1390">
        <v>23</v>
      </c>
      <c r="J1390" s="21">
        <f t="shared" si="84"/>
        <v>-0.20303920342048157</v>
      </c>
      <c r="K1390" s="21">
        <f t="shared" si="85"/>
        <v>0.41955219522003828</v>
      </c>
      <c r="L1390" t="s">
        <v>8221</v>
      </c>
      <c r="M1390">
        <v>8</v>
      </c>
      <c r="N1390" s="21">
        <f t="shared" si="86"/>
        <v>-0.15802009818486831</v>
      </c>
      <c r="O1390" s="21">
        <f t="shared" si="87"/>
        <v>0.43722048081346943</v>
      </c>
    </row>
    <row r="1391" spans="8:15">
      <c r="H1391" t="s">
        <v>8219</v>
      </c>
      <c r="I1391">
        <v>682</v>
      </c>
      <c r="J1391" s="21">
        <f t="shared" si="84"/>
        <v>0.57713975696030628</v>
      </c>
      <c r="K1391" s="21">
        <f t="shared" si="85"/>
        <v>0.71807747543297529</v>
      </c>
      <c r="L1391" t="s">
        <v>8221</v>
      </c>
      <c r="M1391">
        <v>37</v>
      </c>
      <c r="N1391" s="21">
        <f t="shared" si="86"/>
        <v>0.31393411267018057</v>
      </c>
      <c r="O1391" s="21">
        <f t="shared" si="87"/>
        <v>0.62321445950480325</v>
      </c>
    </row>
    <row r="1392" spans="8:15">
      <c r="H1392" t="s">
        <v>8219</v>
      </c>
      <c r="I1392">
        <v>37</v>
      </c>
      <c r="J1392" s="21">
        <f t="shared" si="84"/>
        <v>-0.18646484007400049</v>
      </c>
      <c r="K1392" s="21">
        <f t="shared" si="85"/>
        <v>0.42604012442217087</v>
      </c>
      <c r="L1392" t="s">
        <v>8221</v>
      </c>
      <c r="M1392">
        <v>11</v>
      </c>
      <c r="N1392" s="21">
        <f t="shared" si="86"/>
        <v>-0.10919724878607015</v>
      </c>
      <c r="O1392" s="21">
        <f t="shared" si="87"/>
        <v>0.45652302120625177</v>
      </c>
    </row>
    <row r="1393" spans="8:15">
      <c r="H1393" t="s">
        <v>8219</v>
      </c>
      <c r="I1393">
        <v>146</v>
      </c>
      <c r="J1393" s="21">
        <f t="shared" si="84"/>
        <v>-5.7421582590683543E-2</v>
      </c>
      <c r="K1393" s="21">
        <f t="shared" si="85"/>
        <v>0.4771046854719167</v>
      </c>
      <c r="L1393" t="s">
        <v>8221</v>
      </c>
      <c r="M1393">
        <v>0</v>
      </c>
      <c r="N1393" s="21">
        <f t="shared" si="86"/>
        <v>-0.28821436324833005</v>
      </c>
      <c r="O1393" s="21">
        <f t="shared" si="87"/>
        <v>0.386591327392803</v>
      </c>
    </row>
    <row r="1394" spans="8:15">
      <c r="H1394" t="s">
        <v>8219</v>
      </c>
      <c r="I1394">
        <v>119</v>
      </c>
      <c r="J1394" s="21">
        <f t="shared" si="84"/>
        <v>-8.9386426187468476E-2</v>
      </c>
      <c r="K1394" s="21">
        <f t="shared" si="85"/>
        <v>0.46438740531052336</v>
      </c>
      <c r="L1394" t="s">
        <v>8221</v>
      </c>
      <c r="M1394">
        <v>10</v>
      </c>
      <c r="N1394" s="21">
        <f t="shared" si="86"/>
        <v>-0.12547153191900287</v>
      </c>
      <c r="O1394" s="21">
        <f t="shared" si="87"/>
        <v>0.45007513057327431</v>
      </c>
    </row>
    <row r="1395" spans="8:15">
      <c r="H1395" t="s">
        <v>8219</v>
      </c>
      <c r="I1395">
        <v>163</v>
      </c>
      <c r="J1395" s="21">
        <f t="shared" si="84"/>
        <v>-3.7295569955670807E-2</v>
      </c>
      <c r="K1395" s="21">
        <f t="shared" si="85"/>
        <v>0.48512466885022115</v>
      </c>
      <c r="L1395" t="s">
        <v>8221</v>
      </c>
      <c r="M1395">
        <v>6</v>
      </c>
      <c r="N1395" s="21">
        <f t="shared" si="86"/>
        <v>-0.19056866445073375</v>
      </c>
      <c r="O1395" s="21">
        <f t="shared" si="87"/>
        <v>0.42443177118606484</v>
      </c>
    </row>
    <row r="1396" spans="8:15">
      <c r="H1396" t="s">
        <v>8219</v>
      </c>
      <c r="I1396">
        <v>339</v>
      </c>
      <c r="J1396" s="21">
        <f t="shared" si="84"/>
        <v>0.17106785497151986</v>
      </c>
      <c r="K1396" s="21">
        <f t="shared" si="85"/>
        <v>0.5679147943637961</v>
      </c>
      <c r="L1396" t="s">
        <v>8221</v>
      </c>
      <c r="M1396">
        <v>8</v>
      </c>
      <c r="N1396" s="21">
        <f t="shared" si="86"/>
        <v>-0.15802009818486831</v>
      </c>
      <c r="O1396" s="21">
        <f t="shared" si="87"/>
        <v>0.43722048081346943</v>
      </c>
    </row>
    <row r="1397" spans="8:15">
      <c r="H1397" t="s">
        <v>8219</v>
      </c>
      <c r="I1397">
        <v>58</v>
      </c>
      <c r="J1397" s="21">
        <f t="shared" si="84"/>
        <v>-0.16160329505427887</v>
      </c>
      <c r="K1397" s="21">
        <f t="shared" si="85"/>
        <v>0.43580913117281905</v>
      </c>
      <c r="L1397" t="s">
        <v>8221</v>
      </c>
      <c r="M1397">
        <v>6</v>
      </c>
      <c r="N1397" s="21">
        <f t="shared" si="86"/>
        <v>-0.19056866445073375</v>
      </c>
      <c r="O1397" s="21">
        <f t="shared" si="87"/>
        <v>0.42443177118606484</v>
      </c>
    </row>
    <row r="1398" spans="8:15">
      <c r="H1398" t="s">
        <v>8219</v>
      </c>
      <c r="I1398">
        <v>456</v>
      </c>
      <c r="J1398" s="21">
        <f t="shared" si="84"/>
        <v>0.30958217722425457</v>
      </c>
      <c r="K1398" s="21">
        <f t="shared" si="85"/>
        <v>0.6215606443066003</v>
      </c>
      <c r="L1398" t="s">
        <v>8221</v>
      </c>
      <c r="M1398">
        <v>7</v>
      </c>
      <c r="N1398" s="21">
        <f t="shared" si="86"/>
        <v>-0.17429438131780103</v>
      </c>
      <c r="O1398" s="21">
        <f t="shared" si="87"/>
        <v>0.43081705736078296</v>
      </c>
    </row>
    <row r="1399" spans="8:15">
      <c r="H1399" t="s">
        <v>8219</v>
      </c>
      <c r="I1399">
        <v>15</v>
      </c>
      <c r="J1399" s="21">
        <f t="shared" si="84"/>
        <v>-0.21251026818989932</v>
      </c>
      <c r="K1399" s="21">
        <f t="shared" si="85"/>
        <v>0.41585448393325064</v>
      </c>
      <c r="L1399" t="s">
        <v>8221</v>
      </c>
      <c r="M1399">
        <v>7</v>
      </c>
      <c r="N1399" s="21">
        <f t="shared" si="86"/>
        <v>-0.17429438131780103</v>
      </c>
      <c r="O1399" s="21">
        <f t="shared" si="87"/>
        <v>0.43081705736078296</v>
      </c>
    </row>
    <row r="1400" spans="8:15">
      <c r="H1400" t="s">
        <v>8219</v>
      </c>
      <c r="I1400">
        <v>191</v>
      </c>
      <c r="J1400" s="21">
        <f t="shared" si="84"/>
        <v>-4.1468432627086542E-3</v>
      </c>
      <c r="K1400" s="21">
        <f t="shared" si="85"/>
        <v>0.49834565363375094</v>
      </c>
      <c r="L1400" t="s">
        <v>8221</v>
      </c>
      <c r="M1400">
        <v>5</v>
      </c>
      <c r="N1400" s="21">
        <f t="shared" si="86"/>
        <v>-0.20684294758366648</v>
      </c>
      <c r="O1400" s="21">
        <f t="shared" si="87"/>
        <v>0.41806625702373457</v>
      </c>
    </row>
    <row r="1401" spans="8:15">
      <c r="H1401" t="s">
        <v>8219</v>
      </c>
      <c r="I1401">
        <v>17</v>
      </c>
      <c r="J1401" s="21">
        <f t="shared" si="84"/>
        <v>-0.21014250199754489</v>
      </c>
      <c r="K1401" s="21">
        <f t="shared" si="85"/>
        <v>0.41677822710273815</v>
      </c>
      <c r="L1401" t="s">
        <v>8221</v>
      </c>
      <c r="M1401">
        <v>46</v>
      </c>
      <c r="N1401" s="21">
        <f t="shared" si="86"/>
        <v>0.46040266086657505</v>
      </c>
      <c r="O1401" s="21">
        <f t="shared" si="87"/>
        <v>0.67738638743870738</v>
      </c>
    </row>
    <row r="1402" spans="8:15">
      <c r="H1402" t="s">
        <v>8219</v>
      </c>
      <c r="I1402">
        <v>28</v>
      </c>
      <c r="J1402" s="21">
        <f t="shared" si="84"/>
        <v>-0.19711978793959548</v>
      </c>
      <c r="K1402" s="21">
        <f t="shared" si="85"/>
        <v>0.42186689934285598</v>
      </c>
      <c r="L1402" t="s">
        <v>8221</v>
      </c>
      <c r="M1402">
        <v>10</v>
      </c>
      <c r="N1402" s="21">
        <f t="shared" si="86"/>
        <v>-0.12547153191900287</v>
      </c>
      <c r="O1402" s="21">
        <f t="shared" si="87"/>
        <v>0.45007513057327431</v>
      </c>
    </row>
    <row r="1403" spans="8:15">
      <c r="H1403" t="s">
        <v>8219</v>
      </c>
      <c r="I1403">
        <v>18</v>
      </c>
      <c r="J1403" s="21">
        <f t="shared" si="84"/>
        <v>-0.20895861890136766</v>
      </c>
      <c r="K1403" s="21">
        <f t="shared" si="85"/>
        <v>0.41724027139930514</v>
      </c>
      <c r="L1403" t="s">
        <v>8221</v>
      </c>
      <c r="M1403">
        <v>19</v>
      </c>
      <c r="N1403" s="21">
        <f t="shared" si="86"/>
        <v>2.099701627739161E-2</v>
      </c>
      <c r="O1403" s="21">
        <f t="shared" si="87"/>
        <v>0.50837598209105184</v>
      </c>
    </row>
    <row r="1404" spans="8:15">
      <c r="H1404" t="s">
        <v>8219</v>
      </c>
      <c r="I1404">
        <v>61</v>
      </c>
      <c r="J1404" s="21">
        <f t="shared" si="84"/>
        <v>-0.15805164576574721</v>
      </c>
      <c r="K1404" s="21">
        <f t="shared" si="85"/>
        <v>0.43720805133796614</v>
      </c>
      <c r="L1404" t="s">
        <v>8221</v>
      </c>
      <c r="M1404">
        <v>13</v>
      </c>
      <c r="N1404" s="21">
        <f t="shared" si="86"/>
        <v>-7.6648682520204708E-2</v>
      </c>
      <c r="O1404" s="21">
        <f t="shared" si="87"/>
        <v>0.46945151489289888</v>
      </c>
    </row>
    <row r="1405" spans="8:15">
      <c r="H1405" t="s">
        <v>8219</v>
      </c>
      <c r="I1405">
        <v>108</v>
      </c>
      <c r="J1405" s="21">
        <f t="shared" si="84"/>
        <v>-0.10240914024541789</v>
      </c>
      <c r="K1405" s="21">
        <f t="shared" si="85"/>
        <v>0.45921596447574309</v>
      </c>
      <c r="L1405" t="s">
        <v>8221</v>
      </c>
      <c r="M1405">
        <v>13</v>
      </c>
      <c r="N1405" s="21">
        <f t="shared" si="86"/>
        <v>-7.6648682520204708E-2</v>
      </c>
      <c r="O1405" s="21">
        <f t="shared" si="87"/>
        <v>0.46945151489289888</v>
      </c>
    </row>
    <row r="1406" spans="8:15">
      <c r="H1406" t="s">
        <v>8219</v>
      </c>
      <c r="I1406">
        <v>142</v>
      </c>
      <c r="J1406" s="21">
        <f t="shared" si="84"/>
        <v>-6.2157114975392419E-2</v>
      </c>
      <c r="K1406" s="21">
        <f t="shared" si="85"/>
        <v>0.47521885685476656</v>
      </c>
      <c r="L1406" t="s">
        <v>8221</v>
      </c>
      <c r="M1406">
        <v>4</v>
      </c>
      <c r="N1406" s="21">
        <f t="shared" si="86"/>
        <v>-0.22311723071659917</v>
      </c>
      <c r="O1406" s="21">
        <f t="shared" si="87"/>
        <v>0.4117221340907683</v>
      </c>
    </row>
    <row r="1407" spans="8:15">
      <c r="H1407" t="s">
        <v>8219</v>
      </c>
      <c r="I1407">
        <v>74</v>
      </c>
      <c r="J1407" s="21">
        <f t="shared" si="84"/>
        <v>-0.14266116551544336</v>
      </c>
      <c r="K1407" s="21">
        <f t="shared" si="85"/>
        <v>0.44327889417822158</v>
      </c>
      <c r="L1407" t="s">
        <v>8221</v>
      </c>
      <c r="M1407">
        <v>0</v>
      </c>
      <c r="N1407" s="21">
        <f t="shared" si="86"/>
        <v>-0.28821436324833005</v>
      </c>
      <c r="O1407" s="21">
        <f t="shared" si="87"/>
        <v>0.386591327392803</v>
      </c>
    </row>
    <row r="1408" spans="8:15">
      <c r="H1408" t="s">
        <v>8219</v>
      </c>
      <c r="I1408">
        <v>38</v>
      </c>
      <c r="J1408" s="21">
        <f t="shared" si="84"/>
        <v>-0.18528095697782326</v>
      </c>
      <c r="K1408" s="21">
        <f t="shared" si="85"/>
        <v>0.42650433678101174</v>
      </c>
      <c r="L1408" t="s">
        <v>8221</v>
      </c>
      <c r="M1408">
        <v>3</v>
      </c>
      <c r="N1408" s="21">
        <f t="shared" si="86"/>
        <v>-0.23939151384953189</v>
      </c>
      <c r="O1408" s="21">
        <f t="shared" si="87"/>
        <v>0.40540100485253827</v>
      </c>
    </row>
    <row r="1409" spans="8:15">
      <c r="H1409" t="s">
        <v>8219</v>
      </c>
      <c r="I1409">
        <v>20</v>
      </c>
      <c r="J1409" s="21">
        <f t="shared" si="84"/>
        <v>-0.20659085270901323</v>
      </c>
      <c r="K1409" s="21">
        <f t="shared" si="85"/>
        <v>0.41816470232031444</v>
      </c>
      <c r="L1409" t="s">
        <v>8221</v>
      </c>
      <c r="M1409">
        <v>1</v>
      </c>
      <c r="N1409" s="21">
        <f t="shared" si="86"/>
        <v>-0.27194008011539733</v>
      </c>
      <c r="O1409" s="21">
        <f t="shared" si="87"/>
        <v>0.39283404631333929</v>
      </c>
    </row>
    <row r="1410" spans="8:15">
      <c r="H1410" t="s">
        <v>8219</v>
      </c>
      <c r="I1410">
        <v>24</v>
      </c>
      <c r="J1410" s="21">
        <f t="shared" ref="J1410:J1473" si="88">STANDARDIZE(I1410,$B$7,$B$12)</f>
        <v>-0.20185532032430434</v>
      </c>
      <c r="K1410" s="21">
        <f t="shared" ref="K1410:K1473" si="89">_xlfn.NORM.S.DIST(J1410,TRUE)</f>
        <v>0.42001491610780073</v>
      </c>
      <c r="L1410" t="s">
        <v>8221</v>
      </c>
      <c r="M1410">
        <v>9</v>
      </c>
      <c r="N1410" s="21">
        <f t="shared" ref="N1410:N1473" si="90">STANDARDIZE(M1410,$C$7,$C$12)</f>
        <v>-0.14174581505193559</v>
      </c>
      <c r="O1410" s="21">
        <f t="shared" ref="O1410:O1473" si="91">_xlfn.NORM.S.DIST(N1410,TRUE)</f>
        <v>0.4436403925467165</v>
      </c>
    </row>
    <row r="1411" spans="8:15">
      <c r="H1411" t="s">
        <v>8219</v>
      </c>
      <c r="I1411">
        <v>66</v>
      </c>
      <c r="J1411" s="21">
        <f t="shared" si="88"/>
        <v>-0.15213223028486111</v>
      </c>
      <c r="K1411" s="21">
        <f t="shared" si="89"/>
        <v>0.43954132198623697</v>
      </c>
      <c r="L1411" t="s">
        <v>8221</v>
      </c>
      <c r="M1411">
        <v>1</v>
      </c>
      <c r="N1411" s="21">
        <f t="shared" si="90"/>
        <v>-0.27194008011539733</v>
      </c>
      <c r="O1411" s="21">
        <f t="shared" si="91"/>
        <v>0.39283404631333929</v>
      </c>
    </row>
    <row r="1412" spans="8:15">
      <c r="H1412" t="s">
        <v>8219</v>
      </c>
      <c r="I1412">
        <v>28</v>
      </c>
      <c r="J1412" s="21">
        <f t="shared" si="88"/>
        <v>-0.19711978793959548</v>
      </c>
      <c r="K1412" s="21">
        <f t="shared" si="89"/>
        <v>0.42186689934285598</v>
      </c>
      <c r="L1412" t="s">
        <v>8221</v>
      </c>
      <c r="M1412">
        <v>1</v>
      </c>
      <c r="N1412" s="21">
        <f t="shared" si="90"/>
        <v>-0.27194008011539733</v>
      </c>
      <c r="O1412" s="21">
        <f t="shared" si="91"/>
        <v>0.39283404631333929</v>
      </c>
    </row>
    <row r="1413" spans="8:15">
      <c r="H1413" t="s">
        <v>8219</v>
      </c>
      <c r="I1413">
        <v>24</v>
      </c>
      <c r="J1413" s="21">
        <f t="shared" si="88"/>
        <v>-0.20185532032430434</v>
      </c>
      <c r="K1413" s="21">
        <f t="shared" si="89"/>
        <v>0.42001491610780073</v>
      </c>
      <c r="L1413" t="s">
        <v>8221</v>
      </c>
      <c r="M1413">
        <v>4</v>
      </c>
      <c r="N1413" s="21">
        <f t="shared" si="90"/>
        <v>-0.22311723071659917</v>
      </c>
      <c r="O1413" s="21">
        <f t="shared" si="91"/>
        <v>0.4117221340907683</v>
      </c>
    </row>
    <row r="1414" spans="8:15">
      <c r="H1414" t="s">
        <v>8219</v>
      </c>
      <c r="I1414">
        <v>73</v>
      </c>
      <c r="J1414" s="21">
        <f t="shared" si="88"/>
        <v>-0.14384504861162059</v>
      </c>
      <c r="K1414" s="21">
        <f t="shared" si="89"/>
        <v>0.44281141455668371</v>
      </c>
      <c r="L1414" t="s">
        <v>8221</v>
      </c>
      <c r="M1414">
        <v>17</v>
      </c>
      <c r="N1414" s="21">
        <f t="shared" si="90"/>
        <v>-1.155154998847383E-2</v>
      </c>
      <c r="O1414" s="21">
        <f t="shared" si="91"/>
        <v>0.49539170079292921</v>
      </c>
    </row>
    <row r="1415" spans="8:15">
      <c r="H1415" t="s">
        <v>8219</v>
      </c>
      <c r="I1415">
        <v>3</v>
      </c>
      <c r="J1415" s="21">
        <f t="shared" si="88"/>
        <v>-0.22671686534402596</v>
      </c>
      <c r="K1415" s="21">
        <f t="shared" si="89"/>
        <v>0.41032195596264776</v>
      </c>
      <c r="L1415" t="s">
        <v>8221</v>
      </c>
      <c r="M1415">
        <v>0</v>
      </c>
      <c r="N1415" s="21">
        <f t="shared" si="90"/>
        <v>-0.28821436324833005</v>
      </c>
      <c r="O1415" s="21">
        <f t="shared" si="91"/>
        <v>0.386591327392803</v>
      </c>
    </row>
    <row r="1416" spans="8:15">
      <c r="H1416" t="s">
        <v>8219</v>
      </c>
      <c r="I1416">
        <v>20</v>
      </c>
      <c r="J1416" s="21">
        <f t="shared" si="88"/>
        <v>-0.20659085270901323</v>
      </c>
      <c r="K1416" s="21">
        <f t="shared" si="89"/>
        <v>0.41816470232031444</v>
      </c>
      <c r="L1416" t="s">
        <v>8221</v>
      </c>
      <c r="M1416">
        <v>12</v>
      </c>
      <c r="N1416" s="21">
        <f t="shared" si="90"/>
        <v>-9.2922965653137429E-2</v>
      </c>
      <c r="O1416" s="21">
        <f t="shared" si="91"/>
        <v>0.46298238036470224</v>
      </c>
    </row>
    <row r="1417" spans="8:15">
      <c r="H1417" t="s">
        <v>8219</v>
      </c>
      <c r="I1417">
        <v>21</v>
      </c>
      <c r="J1417" s="21">
        <f t="shared" si="88"/>
        <v>-0.205406969612836</v>
      </c>
      <c r="K1417" s="21">
        <f t="shared" si="89"/>
        <v>0.41862708770502882</v>
      </c>
      <c r="L1417" t="s">
        <v>8221</v>
      </c>
      <c r="M1417">
        <v>14</v>
      </c>
      <c r="N1417" s="21">
        <f t="shared" si="90"/>
        <v>-6.0374399387271988E-2</v>
      </c>
      <c r="O1417" s="21">
        <f t="shared" si="91"/>
        <v>0.47592872389157587</v>
      </c>
    </row>
    <row r="1418" spans="8:15">
      <c r="H1418" t="s">
        <v>8219</v>
      </c>
      <c r="I1418">
        <v>94</v>
      </c>
      <c r="J1418" s="21">
        <f t="shared" si="88"/>
        <v>-0.11898350359189896</v>
      </c>
      <c r="K1418" s="21">
        <f t="shared" si="89"/>
        <v>0.45264421257902987</v>
      </c>
      <c r="L1418" t="s">
        <v>8221</v>
      </c>
      <c r="M1418">
        <v>1</v>
      </c>
      <c r="N1418" s="21">
        <f t="shared" si="90"/>
        <v>-0.27194008011539733</v>
      </c>
      <c r="O1418" s="21">
        <f t="shared" si="91"/>
        <v>0.39283404631333929</v>
      </c>
    </row>
    <row r="1419" spans="8:15">
      <c r="H1419" t="s">
        <v>8219</v>
      </c>
      <c r="I1419">
        <v>139</v>
      </c>
      <c r="J1419" s="21">
        <f t="shared" si="88"/>
        <v>-6.570876426392408E-2</v>
      </c>
      <c r="K1419" s="21">
        <f t="shared" si="89"/>
        <v>0.4738048473110667</v>
      </c>
      <c r="L1419" t="s">
        <v>8221</v>
      </c>
      <c r="M1419">
        <v>14</v>
      </c>
      <c r="N1419" s="21">
        <f t="shared" si="90"/>
        <v>-6.0374399387271988E-2</v>
      </c>
      <c r="O1419" s="21">
        <f t="shared" si="91"/>
        <v>0.47592872389157587</v>
      </c>
    </row>
    <row r="1420" spans="8:15">
      <c r="H1420" t="s">
        <v>8219</v>
      </c>
      <c r="I1420">
        <v>130</v>
      </c>
      <c r="J1420" s="21">
        <f t="shared" si="88"/>
        <v>-7.6363712129519049E-2</v>
      </c>
      <c r="K1420" s="21">
        <f t="shared" si="89"/>
        <v>0.46956486940090714</v>
      </c>
      <c r="L1420" t="s">
        <v>8221</v>
      </c>
      <c r="M1420">
        <v>4</v>
      </c>
      <c r="N1420" s="21">
        <f t="shared" si="90"/>
        <v>-0.22311723071659917</v>
      </c>
      <c r="O1420" s="21">
        <f t="shared" si="91"/>
        <v>0.4117221340907683</v>
      </c>
    </row>
    <row r="1421" spans="8:15">
      <c r="H1421" t="s">
        <v>8219</v>
      </c>
      <c r="I1421">
        <v>31</v>
      </c>
      <c r="J1421" s="21">
        <f t="shared" si="88"/>
        <v>-0.19356813865106381</v>
      </c>
      <c r="K1421" s="21">
        <f t="shared" si="89"/>
        <v>0.4232570239842357</v>
      </c>
      <c r="L1421" t="s">
        <v>8221</v>
      </c>
      <c r="M1421">
        <v>2</v>
      </c>
      <c r="N1421" s="21">
        <f t="shared" si="90"/>
        <v>-0.25566579698246461</v>
      </c>
      <c r="O1421" s="21">
        <f t="shared" si="91"/>
        <v>0.39910445381051241</v>
      </c>
    </row>
    <row r="1422" spans="8:15">
      <c r="H1422" t="s">
        <v>8219</v>
      </c>
      <c r="I1422">
        <v>13</v>
      </c>
      <c r="J1422" s="21">
        <f t="shared" si="88"/>
        <v>-0.21487803438225375</v>
      </c>
      <c r="K1422" s="21">
        <f t="shared" si="89"/>
        <v>0.41493120545075307</v>
      </c>
      <c r="L1422" t="s">
        <v>8221</v>
      </c>
      <c r="M1422">
        <v>1</v>
      </c>
      <c r="N1422" s="21">
        <f t="shared" si="90"/>
        <v>-0.27194008011539733</v>
      </c>
      <c r="O1422" s="21">
        <f t="shared" si="91"/>
        <v>0.39283404631333929</v>
      </c>
    </row>
    <row r="1423" spans="8:15">
      <c r="H1423" t="s">
        <v>8219</v>
      </c>
      <c r="I1423">
        <v>90</v>
      </c>
      <c r="J1423" s="21">
        <f t="shared" si="88"/>
        <v>-0.12371903597660784</v>
      </c>
      <c r="K1423" s="21">
        <f t="shared" si="89"/>
        <v>0.45076886946430572</v>
      </c>
      <c r="L1423" t="s">
        <v>8221</v>
      </c>
      <c r="M1423">
        <v>2</v>
      </c>
      <c r="N1423" s="21">
        <f t="shared" si="90"/>
        <v>-0.25566579698246461</v>
      </c>
      <c r="O1423" s="21">
        <f t="shared" si="91"/>
        <v>0.39910445381051241</v>
      </c>
    </row>
    <row r="1424" spans="8:15">
      <c r="H1424" t="s">
        <v>8219</v>
      </c>
      <c r="I1424">
        <v>141</v>
      </c>
      <c r="J1424" s="21">
        <f t="shared" si="88"/>
        <v>-6.3340998071569635E-2</v>
      </c>
      <c r="K1424" s="21">
        <f t="shared" si="89"/>
        <v>0.47474748477481593</v>
      </c>
      <c r="L1424" t="s">
        <v>8221</v>
      </c>
      <c r="M1424">
        <v>1</v>
      </c>
      <c r="N1424" s="21">
        <f t="shared" si="90"/>
        <v>-0.27194008011539733</v>
      </c>
      <c r="O1424" s="21">
        <f t="shared" si="91"/>
        <v>0.39283404631333929</v>
      </c>
    </row>
    <row r="1425" spans="8:15">
      <c r="H1425" t="s">
        <v>8219</v>
      </c>
      <c r="I1425">
        <v>23</v>
      </c>
      <c r="J1425" s="21">
        <f t="shared" si="88"/>
        <v>-0.20303920342048157</v>
      </c>
      <c r="K1425" s="21">
        <f t="shared" si="89"/>
        <v>0.41955219522003828</v>
      </c>
      <c r="L1425" t="s">
        <v>8221</v>
      </c>
      <c r="M1425">
        <v>1</v>
      </c>
      <c r="N1425" s="21">
        <f t="shared" si="90"/>
        <v>-0.27194008011539733</v>
      </c>
      <c r="O1425" s="21">
        <f t="shared" si="91"/>
        <v>0.39283404631333929</v>
      </c>
    </row>
    <row r="1426" spans="8:15">
      <c r="H1426" t="s">
        <v>8219</v>
      </c>
      <c r="I1426">
        <v>18</v>
      </c>
      <c r="J1426" s="21">
        <f t="shared" si="88"/>
        <v>-0.20895861890136766</v>
      </c>
      <c r="K1426" s="21">
        <f t="shared" si="89"/>
        <v>0.41724027139930514</v>
      </c>
      <c r="L1426" t="s">
        <v>8221</v>
      </c>
      <c r="M1426">
        <v>4</v>
      </c>
      <c r="N1426" s="21">
        <f t="shared" si="90"/>
        <v>-0.22311723071659917</v>
      </c>
      <c r="O1426" s="21">
        <f t="shared" si="91"/>
        <v>0.4117221340907683</v>
      </c>
    </row>
    <row r="1427" spans="8:15">
      <c r="H1427" t="s">
        <v>8219</v>
      </c>
      <c r="I1427">
        <v>76</v>
      </c>
      <c r="J1427" s="21">
        <f t="shared" si="88"/>
        <v>-0.14029339932308893</v>
      </c>
      <c r="K1427" s="21">
        <f t="shared" si="89"/>
        <v>0.44421408966288911</v>
      </c>
      <c r="L1427" t="s">
        <v>8221</v>
      </c>
      <c r="M1427">
        <v>3</v>
      </c>
      <c r="N1427" s="21">
        <f t="shared" si="90"/>
        <v>-0.23939151384953189</v>
      </c>
      <c r="O1427" s="21">
        <f t="shared" si="91"/>
        <v>0.40540100485253827</v>
      </c>
    </row>
    <row r="1428" spans="8:15">
      <c r="H1428" t="s">
        <v>8219</v>
      </c>
      <c r="I1428">
        <v>93</v>
      </c>
      <c r="J1428" s="21">
        <f t="shared" si="88"/>
        <v>-0.12016738668807618</v>
      </c>
      <c r="K1428" s="21">
        <f t="shared" si="89"/>
        <v>0.45217527609070635</v>
      </c>
      <c r="L1428" t="s">
        <v>8221</v>
      </c>
      <c r="M1428">
        <v>38</v>
      </c>
      <c r="N1428" s="21">
        <f t="shared" si="90"/>
        <v>0.33020839580311329</v>
      </c>
      <c r="O1428" s="21">
        <f t="shared" si="91"/>
        <v>0.62937874830832152</v>
      </c>
    </row>
    <row r="1429" spans="8:15">
      <c r="H1429" t="s">
        <v>8219</v>
      </c>
      <c r="I1429">
        <v>69</v>
      </c>
      <c r="J1429" s="21">
        <f t="shared" si="88"/>
        <v>-0.14858058099632945</v>
      </c>
      <c r="K1429" s="21">
        <f t="shared" si="89"/>
        <v>0.44094229851308525</v>
      </c>
      <c r="L1429" t="s">
        <v>8221</v>
      </c>
      <c r="M1429">
        <v>4</v>
      </c>
      <c r="N1429" s="21">
        <f t="shared" si="90"/>
        <v>-0.22311723071659917</v>
      </c>
      <c r="O1429" s="21">
        <f t="shared" si="91"/>
        <v>0.4117221340907683</v>
      </c>
    </row>
    <row r="1430" spans="8:15">
      <c r="H1430" t="s">
        <v>8219</v>
      </c>
      <c r="I1430">
        <v>21</v>
      </c>
      <c r="J1430" s="21">
        <f t="shared" si="88"/>
        <v>-0.205406969612836</v>
      </c>
      <c r="K1430" s="21">
        <f t="shared" si="89"/>
        <v>0.41862708770502882</v>
      </c>
      <c r="L1430" t="s">
        <v>8221</v>
      </c>
      <c r="M1430">
        <v>0</v>
      </c>
      <c r="N1430" s="21">
        <f t="shared" si="90"/>
        <v>-0.28821436324833005</v>
      </c>
      <c r="O1430" s="21">
        <f t="shared" si="91"/>
        <v>0.386591327392803</v>
      </c>
    </row>
    <row r="1431" spans="8:15">
      <c r="H1431" t="s">
        <v>8219</v>
      </c>
      <c r="I1431">
        <v>57</v>
      </c>
      <c r="J1431" s="21">
        <f t="shared" si="88"/>
        <v>-0.1627871781504561</v>
      </c>
      <c r="K1431" s="21">
        <f t="shared" si="89"/>
        <v>0.43534300197847797</v>
      </c>
      <c r="L1431" t="s">
        <v>8221</v>
      </c>
      <c r="M1431">
        <v>2</v>
      </c>
      <c r="N1431" s="21">
        <f t="shared" si="90"/>
        <v>-0.25566579698246461</v>
      </c>
      <c r="O1431" s="21">
        <f t="shared" si="91"/>
        <v>0.39910445381051241</v>
      </c>
    </row>
    <row r="1432" spans="8:15">
      <c r="H1432" t="s">
        <v>8219</v>
      </c>
      <c r="I1432">
        <v>108</v>
      </c>
      <c r="J1432" s="21">
        <f t="shared" si="88"/>
        <v>-0.10240914024541789</v>
      </c>
      <c r="K1432" s="21">
        <f t="shared" si="89"/>
        <v>0.45921596447574309</v>
      </c>
      <c r="L1432" t="s">
        <v>8221</v>
      </c>
      <c r="M1432">
        <v>0</v>
      </c>
      <c r="N1432" s="21">
        <f t="shared" si="90"/>
        <v>-0.28821436324833005</v>
      </c>
      <c r="O1432" s="21">
        <f t="shared" si="91"/>
        <v>0.386591327392803</v>
      </c>
    </row>
    <row r="1433" spans="8:15">
      <c r="H1433" t="s">
        <v>8219</v>
      </c>
      <c r="I1433">
        <v>83</v>
      </c>
      <c r="J1433" s="21">
        <f t="shared" si="88"/>
        <v>-0.13200621764984838</v>
      </c>
      <c r="K1433" s="21">
        <f t="shared" si="89"/>
        <v>0.44748968690811475</v>
      </c>
      <c r="L1433" t="s">
        <v>8221</v>
      </c>
      <c r="M1433">
        <v>1</v>
      </c>
      <c r="N1433" s="21">
        <f t="shared" si="90"/>
        <v>-0.27194008011539733</v>
      </c>
      <c r="O1433" s="21">
        <f t="shared" si="91"/>
        <v>0.39283404631333929</v>
      </c>
    </row>
    <row r="1434" spans="8:15">
      <c r="H1434" t="s">
        <v>8219</v>
      </c>
      <c r="I1434">
        <v>96</v>
      </c>
      <c r="J1434" s="21">
        <f t="shared" si="88"/>
        <v>-0.11661573739954452</v>
      </c>
      <c r="K1434" s="21">
        <f t="shared" si="89"/>
        <v>0.45358228308826204</v>
      </c>
      <c r="L1434" t="s">
        <v>8221</v>
      </c>
      <c r="M1434">
        <v>7</v>
      </c>
      <c r="N1434" s="21">
        <f t="shared" si="90"/>
        <v>-0.17429438131780103</v>
      </c>
      <c r="O1434" s="21">
        <f t="shared" si="91"/>
        <v>0.43081705736078296</v>
      </c>
    </row>
    <row r="1435" spans="8:15">
      <c r="H1435" t="s">
        <v>8219</v>
      </c>
      <c r="I1435">
        <v>64</v>
      </c>
      <c r="J1435" s="21">
        <f t="shared" si="88"/>
        <v>-0.15449999647721555</v>
      </c>
      <c r="K1435" s="21">
        <f t="shared" si="89"/>
        <v>0.43860775699819587</v>
      </c>
      <c r="L1435" t="s">
        <v>8221</v>
      </c>
      <c r="M1435">
        <v>2</v>
      </c>
      <c r="N1435" s="21">
        <f t="shared" si="90"/>
        <v>-0.25566579698246461</v>
      </c>
      <c r="O1435" s="21">
        <f t="shared" si="91"/>
        <v>0.39910445381051241</v>
      </c>
    </row>
    <row r="1436" spans="8:15">
      <c r="H1436" t="s">
        <v>8219</v>
      </c>
      <c r="I1436">
        <v>14</v>
      </c>
      <c r="J1436" s="21">
        <f t="shared" si="88"/>
        <v>-0.21369415128607655</v>
      </c>
      <c r="K1436" s="21">
        <f t="shared" si="89"/>
        <v>0.41539278629720855</v>
      </c>
      <c r="L1436" t="s">
        <v>8221</v>
      </c>
      <c r="M1436">
        <v>4</v>
      </c>
      <c r="N1436" s="21">
        <f t="shared" si="90"/>
        <v>-0.22311723071659917</v>
      </c>
      <c r="O1436" s="21">
        <f t="shared" si="91"/>
        <v>0.4117221340907683</v>
      </c>
    </row>
    <row r="1437" spans="8:15">
      <c r="H1437" t="s">
        <v>8219</v>
      </c>
      <c r="I1437">
        <v>169</v>
      </c>
      <c r="J1437" s="21">
        <f t="shared" si="88"/>
        <v>-3.0192271378607489E-2</v>
      </c>
      <c r="K1437" s="21">
        <f t="shared" si="89"/>
        <v>0.48795685613481216</v>
      </c>
      <c r="L1437" t="s">
        <v>8221</v>
      </c>
      <c r="M1437">
        <v>4</v>
      </c>
      <c r="N1437" s="21">
        <f t="shared" si="90"/>
        <v>-0.22311723071659917</v>
      </c>
      <c r="O1437" s="21">
        <f t="shared" si="91"/>
        <v>0.4117221340907683</v>
      </c>
    </row>
    <row r="1438" spans="8:15">
      <c r="H1438" t="s">
        <v>8219</v>
      </c>
      <c r="I1438">
        <v>33</v>
      </c>
      <c r="J1438" s="21">
        <f t="shared" si="88"/>
        <v>-0.19120037245870936</v>
      </c>
      <c r="K1438" s="21">
        <f t="shared" si="89"/>
        <v>0.42418430590942285</v>
      </c>
      <c r="L1438" t="s">
        <v>8221</v>
      </c>
      <c r="M1438">
        <v>3</v>
      </c>
      <c r="N1438" s="21">
        <f t="shared" si="90"/>
        <v>-0.23939151384953189</v>
      </c>
      <c r="O1438" s="21">
        <f t="shared" si="91"/>
        <v>0.40540100485253827</v>
      </c>
    </row>
    <row r="1439" spans="8:15">
      <c r="H1439" t="s">
        <v>8219</v>
      </c>
      <c r="I1439">
        <v>102</v>
      </c>
      <c r="J1439" s="21">
        <f t="shared" si="88"/>
        <v>-0.10951243882248121</v>
      </c>
      <c r="K1439" s="21">
        <f t="shared" si="89"/>
        <v>0.45639802817710934</v>
      </c>
      <c r="L1439" t="s">
        <v>8221</v>
      </c>
      <c r="M1439">
        <v>2</v>
      </c>
      <c r="N1439" s="21">
        <f t="shared" si="90"/>
        <v>-0.25566579698246461</v>
      </c>
      <c r="O1439" s="21">
        <f t="shared" si="91"/>
        <v>0.39910445381051241</v>
      </c>
    </row>
    <row r="1440" spans="8:15" ht="15" customHeight="1">
      <c r="H1440" t="s">
        <v>8219</v>
      </c>
      <c r="I1440">
        <v>104</v>
      </c>
      <c r="J1440" s="21">
        <f t="shared" si="88"/>
        <v>-0.10714467263012677</v>
      </c>
      <c r="K1440" s="21">
        <f t="shared" si="89"/>
        <v>0.45733710374479575</v>
      </c>
      <c r="L1440" t="s">
        <v>8221</v>
      </c>
      <c r="M1440">
        <v>197</v>
      </c>
      <c r="N1440" s="21">
        <f t="shared" si="90"/>
        <v>2.9178194139394154</v>
      </c>
      <c r="O1440" s="21">
        <f t="shared" si="91"/>
        <v>0.99823755787517043</v>
      </c>
    </row>
    <row r="1441" spans="8:15">
      <c r="H1441" t="s">
        <v>8219</v>
      </c>
      <c r="I1441">
        <v>20</v>
      </c>
      <c r="J1441" s="21">
        <f t="shared" si="88"/>
        <v>-0.20659085270901323</v>
      </c>
      <c r="K1441" s="21">
        <f t="shared" si="89"/>
        <v>0.41816470232031444</v>
      </c>
      <c r="L1441" t="s">
        <v>8221</v>
      </c>
      <c r="M1441">
        <v>0</v>
      </c>
      <c r="N1441" s="21">
        <f t="shared" si="90"/>
        <v>-0.28821436324833005</v>
      </c>
      <c r="O1441" s="21">
        <f t="shared" si="91"/>
        <v>0.386591327392803</v>
      </c>
    </row>
    <row r="1442" spans="8:15">
      <c r="H1442" t="s">
        <v>8219</v>
      </c>
      <c r="I1442">
        <v>35</v>
      </c>
      <c r="J1442" s="21">
        <f t="shared" si="88"/>
        <v>-0.18883260626635492</v>
      </c>
      <c r="K1442" s="21">
        <f t="shared" si="89"/>
        <v>0.42511200772646551</v>
      </c>
      <c r="L1442" t="s">
        <v>8221</v>
      </c>
      <c r="M1442">
        <v>1</v>
      </c>
      <c r="N1442" s="21">
        <f t="shared" si="90"/>
        <v>-0.27194008011539733</v>
      </c>
      <c r="O1442" s="21">
        <f t="shared" si="91"/>
        <v>0.39283404631333929</v>
      </c>
    </row>
    <row r="1443" spans="8:15">
      <c r="H1443" t="s">
        <v>8219</v>
      </c>
      <c r="I1443">
        <v>94</v>
      </c>
      <c r="J1443" s="21">
        <f t="shared" si="88"/>
        <v>-0.11898350359189896</v>
      </c>
      <c r="K1443" s="21">
        <f t="shared" si="89"/>
        <v>0.45264421257902987</v>
      </c>
      <c r="L1443" t="s">
        <v>8221</v>
      </c>
      <c r="M1443">
        <v>4</v>
      </c>
      <c r="N1443" s="21">
        <f t="shared" si="90"/>
        <v>-0.22311723071659917</v>
      </c>
      <c r="O1443" s="21">
        <f t="shared" si="91"/>
        <v>0.4117221340907683</v>
      </c>
    </row>
    <row r="1444" spans="8:15">
      <c r="H1444" t="s">
        <v>8219</v>
      </c>
      <c r="I1444">
        <v>14</v>
      </c>
      <c r="J1444" s="21">
        <f t="shared" si="88"/>
        <v>-0.21369415128607655</v>
      </c>
      <c r="K1444" s="21">
        <f t="shared" si="89"/>
        <v>0.41539278629720855</v>
      </c>
      <c r="L1444" t="s">
        <v>8221</v>
      </c>
      <c r="M1444">
        <v>0</v>
      </c>
      <c r="N1444" s="21">
        <f t="shared" si="90"/>
        <v>-0.28821436324833005</v>
      </c>
      <c r="O1444" s="21">
        <f t="shared" si="91"/>
        <v>0.386591327392803</v>
      </c>
    </row>
    <row r="1445" spans="8:15">
      <c r="H1445" t="s">
        <v>8219</v>
      </c>
      <c r="I1445">
        <v>15</v>
      </c>
      <c r="J1445" s="21">
        <f t="shared" si="88"/>
        <v>-0.21251026818989932</v>
      </c>
      <c r="K1445" s="21">
        <f t="shared" si="89"/>
        <v>0.41585448393325064</v>
      </c>
      <c r="L1445" t="s">
        <v>8221</v>
      </c>
      <c r="M1445">
        <v>7</v>
      </c>
      <c r="N1445" s="21">
        <f t="shared" si="90"/>
        <v>-0.17429438131780103</v>
      </c>
      <c r="O1445" s="21">
        <f t="shared" si="91"/>
        <v>0.43081705736078296</v>
      </c>
    </row>
    <row r="1446" spans="8:15">
      <c r="H1446" t="s">
        <v>8219</v>
      </c>
      <c r="I1446">
        <v>51</v>
      </c>
      <c r="J1446" s="21">
        <f t="shared" si="88"/>
        <v>-0.16989047672751942</v>
      </c>
      <c r="K1446" s="21">
        <f t="shared" si="89"/>
        <v>0.43254813535908976</v>
      </c>
      <c r="L1446" t="s">
        <v>8221</v>
      </c>
      <c r="M1446">
        <v>11</v>
      </c>
      <c r="N1446" s="21">
        <f t="shared" si="90"/>
        <v>-0.10919724878607015</v>
      </c>
      <c r="O1446" s="21">
        <f t="shared" si="91"/>
        <v>0.45652302120625177</v>
      </c>
    </row>
    <row r="1447" spans="8:15">
      <c r="H1447" t="s">
        <v>8219</v>
      </c>
      <c r="I1447">
        <v>19</v>
      </c>
      <c r="J1447" s="21">
        <f t="shared" si="88"/>
        <v>-0.20777473580519043</v>
      </c>
      <c r="K1447" s="21">
        <f t="shared" si="89"/>
        <v>0.4177024300117067</v>
      </c>
      <c r="L1447" t="s">
        <v>8221</v>
      </c>
      <c r="M1447">
        <v>0</v>
      </c>
      <c r="N1447" s="21">
        <f t="shared" si="90"/>
        <v>-0.28821436324833005</v>
      </c>
      <c r="O1447" s="21">
        <f t="shared" si="91"/>
        <v>0.386591327392803</v>
      </c>
    </row>
    <row r="1448" spans="8:15">
      <c r="H1448" t="s">
        <v>8219</v>
      </c>
      <c r="I1448">
        <v>23</v>
      </c>
      <c r="J1448" s="21">
        <f t="shared" si="88"/>
        <v>-0.20303920342048157</v>
      </c>
      <c r="K1448" s="21">
        <f t="shared" si="89"/>
        <v>0.41955219522003828</v>
      </c>
      <c r="L1448" t="s">
        <v>8221</v>
      </c>
      <c r="M1448">
        <v>6</v>
      </c>
      <c r="N1448" s="21">
        <f t="shared" si="90"/>
        <v>-0.19056866445073375</v>
      </c>
      <c r="O1448" s="21">
        <f t="shared" si="91"/>
        <v>0.42443177118606484</v>
      </c>
    </row>
    <row r="1449" spans="8:15">
      <c r="H1449" t="s">
        <v>8219</v>
      </c>
      <c r="I1449">
        <v>97</v>
      </c>
      <c r="J1449" s="21">
        <f t="shared" si="88"/>
        <v>-0.1154318543033673</v>
      </c>
      <c r="K1449" s="21">
        <f t="shared" si="89"/>
        <v>0.45405141581263653</v>
      </c>
      <c r="L1449" t="s">
        <v>8221</v>
      </c>
      <c r="M1449">
        <v>0</v>
      </c>
      <c r="N1449" s="21">
        <f t="shared" si="90"/>
        <v>-0.28821436324833005</v>
      </c>
      <c r="O1449" s="21">
        <f t="shared" si="91"/>
        <v>0.386591327392803</v>
      </c>
    </row>
    <row r="1450" spans="8:15">
      <c r="H1450" t="s">
        <v>8219</v>
      </c>
      <c r="I1450">
        <v>76</v>
      </c>
      <c r="J1450" s="21">
        <f t="shared" si="88"/>
        <v>-0.14029339932308893</v>
      </c>
      <c r="K1450" s="21">
        <f t="shared" si="89"/>
        <v>0.44421408966288911</v>
      </c>
      <c r="L1450" t="s">
        <v>8221</v>
      </c>
      <c r="M1450">
        <v>7</v>
      </c>
      <c r="N1450" s="21">
        <f t="shared" si="90"/>
        <v>-0.17429438131780103</v>
      </c>
      <c r="O1450" s="21">
        <f t="shared" si="91"/>
        <v>0.43081705736078296</v>
      </c>
    </row>
    <row r="1451" spans="8:15">
      <c r="H1451" t="s">
        <v>8219</v>
      </c>
      <c r="I1451">
        <v>11</v>
      </c>
      <c r="J1451" s="21">
        <f t="shared" si="88"/>
        <v>-0.21724580057460821</v>
      </c>
      <c r="K1451" s="21">
        <f t="shared" si="89"/>
        <v>0.41400839659505645</v>
      </c>
      <c r="L1451" t="s">
        <v>8221</v>
      </c>
      <c r="M1451">
        <v>94</v>
      </c>
      <c r="N1451" s="21">
        <f t="shared" si="90"/>
        <v>1.2415682512473454</v>
      </c>
      <c r="O1451" s="21">
        <f t="shared" si="91"/>
        <v>0.89280204911204319</v>
      </c>
    </row>
    <row r="1452" spans="8:15">
      <c r="H1452" t="s">
        <v>8219</v>
      </c>
      <c r="I1452">
        <v>52</v>
      </c>
      <c r="J1452" s="21">
        <f t="shared" si="88"/>
        <v>-0.16870659363134219</v>
      </c>
      <c r="K1452" s="21">
        <f t="shared" si="89"/>
        <v>0.43301371607940187</v>
      </c>
      <c r="L1452" t="s">
        <v>8221</v>
      </c>
      <c r="M1452">
        <v>2</v>
      </c>
      <c r="N1452" s="21">
        <f t="shared" si="90"/>
        <v>-0.25566579698246461</v>
      </c>
      <c r="O1452" s="21">
        <f t="shared" si="91"/>
        <v>0.39910445381051241</v>
      </c>
    </row>
    <row r="1453" spans="8:15">
      <c r="H1453" t="s">
        <v>8219</v>
      </c>
      <c r="I1453">
        <v>95</v>
      </c>
      <c r="J1453" s="21">
        <f t="shared" si="88"/>
        <v>-0.11779962049572175</v>
      </c>
      <c r="K1453" s="21">
        <f t="shared" si="89"/>
        <v>0.45311321512759184</v>
      </c>
      <c r="L1453" t="s">
        <v>8221</v>
      </c>
      <c r="M1453">
        <v>25</v>
      </c>
      <c r="N1453" s="21">
        <f t="shared" si="90"/>
        <v>0.11864271507498793</v>
      </c>
      <c r="O1453" s="21">
        <f t="shared" si="91"/>
        <v>0.54722078870265556</v>
      </c>
    </row>
    <row r="1454" spans="8:15">
      <c r="H1454" t="s">
        <v>8219</v>
      </c>
      <c r="I1454">
        <v>35</v>
      </c>
      <c r="J1454" s="21">
        <f t="shared" si="88"/>
        <v>-0.18883260626635492</v>
      </c>
      <c r="K1454" s="21">
        <f t="shared" si="89"/>
        <v>0.42511200772646551</v>
      </c>
      <c r="L1454" t="s">
        <v>8221</v>
      </c>
      <c r="M1454">
        <v>17</v>
      </c>
      <c r="N1454" s="21">
        <f t="shared" si="90"/>
        <v>-1.155154998847383E-2</v>
      </c>
      <c r="O1454" s="21">
        <f t="shared" si="91"/>
        <v>0.49539170079292921</v>
      </c>
    </row>
    <row r="1455" spans="8:15">
      <c r="H1455" t="s">
        <v>8219</v>
      </c>
      <c r="I1455">
        <v>21</v>
      </c>
      <c r="J1455" s="21">
        <f t="shared" si="88"/>
        <v>-0.205406969612836</v>
      </c>
      <c r="K1455" s="21">
        <f t="shared" si="89"/>
        <v>0.41862708770502882</v>
      </c>
      <c r="L1455" t="s">
        <v>8221</v>
      </c>
      <c r="M1455">
        <v>2</v>
      </c>
      <c r="N1455" s="21">
        <f t="shared" si="90"/>
        <v>-0.25566579698246461</v>
      </c>
      <c r="O1455" s="21">
        <f t="shared" si="91"/>
        <v>0.39910445381051241</v>
      </c>
    </row>
    <row r="1456" spans="8:15">
      <c r="H1456" t="s">
        <v>8219</v>
      </c>
      <c r="I1456">
        <v>93</v>
      </c>
      <c r="J1456" s="21">
        <f t="shared" si="88"/>
        <v>-0.12016738668807618</v>
      </c>
      <c r="K1456" s="21">
        <f t="shared" si="89"/>
        <v>0.45217527609070635</v>
      </c>
      <c r="L1456" t="s">
        <v>8221</v>
      </c>
      <c r="M1456">
        <v>4</v>
      </c>
      <c r="N1456" s="21">
        <f t="shared" si="90"/>
        <v>-0.22311723071659917</v>
      </c>
      <c r="O1456" s="21">
        <f t="shared" si="91"/>
        <v>0.4117221340907683</v>
      </c>
    </row>
    <row r="1457" spans="8:15">
      <c r="H1457" t="s">
        <v>8219</v>
      </c>
      <c r="I1457">
        <v>11</v>
      </c>
      <c r="J1457" s="21">
        <f t="shared" si="88"/>
        <v>-0.21724580057460821</v>
      </c>
      <c r="K1457" s="21">
        <f t="shared" si="89"/>
        <v>0.41400839659505645</v>
      </c>
      <c r="L1457" t="s">
        <v>8221</v>
      </c>
      <c r="M1457">
        <v>5</v>
      </c>
      <c r="N1457" s="21">
        <f t="shared" si="90"/>
        <v>-0.20684294758366648</v>
      </c>
      <c r="O1457" s="21">
        <f t="shared" si="91"/>
        <v>0.41806625702373457</v>
      </c>
    </row>
    <row r="1458" spans="8:15">
      <c r="H1458" t="s">
        <v>8219</v>
      </c>
      <c r="I1458">
        <v>21</v>
      </c>
      <c r="J1458" s="21">
        <f t="shared" si="88"/>
        <v>-0.205406969612836</v>
      </c>
      <c r="K1458" s="21">
        <f t="shared" si="89"/>
        <v>0.41862708770502882</v>
      </c>
      <c r="L1458" t="s">
        <v>8221</v>
      </c>
      <c r="M1458">
        <v>2</v>
      </c>
      <c r="N1458" s="21">
        <f t="shared" si="90"/>
        <v>-0.25566579698246461</v>
      </c>
      <c r="O1458" s="21">
        <f t="shared" si="91"/>
        <v>0.39910445381051241</v>
      </c>
    </row>
    <row r="1459" spans="8:15">
      <c r="H1459" t="s">
        <v>8219</v>
      </c>
      <c r="I1459">
        <v>54</v>
      </c>
      <c r="J1459" s="21">
        <f t="shared" si="88"/>
        <v>-0.16633882743898776</v>
      </c>
      <c r="K1459" s="21">
        <f t="shared" si="89"/>
        <v>0.43394515588337612</v>
      </c>
      <c r="L1459" t="s">
        <v>8221</v>
      </c>
      <c r="M1459">
        <v>2</v>
      </c>
      <c r="N1459" s="21">
        <f t="shared" si="90"/>
        <v>-0.25566579698246461</v>
      </c>
      <c r="O1459" s="21">
        <f t="shared" si="91"/>
        <v>0.39910445381051241</v>
      </c>
    </row>
    <row r="1460" spans="8:15">
      <c r="H1460" t="s">
        <v>8219</v>
      </c>
      <c r="I1460">
        <v>31</v>
      </c>
      <c r="J1460" s="21">
        <f t="shared" si="88"/>
        <v>-0.19356813865106381</v>
      </c>
      <c r="K1460" s="21">
        <f t="shared" si="89"/>
        <v>0.4232570239842357</v>
      </c>
      <c r="L1460" t="s">
        <v>8221</v>
      </c>
      <c r="M1460">
        <v>3</v>
      </c>
      <c r="N1460" s="21">
        <f t="shared" si="90"/>
        <v>-0.23939151384953189</v>
      </c>
      <c r="O1460" s="21">
        <f t="shared" si="91"/>
        <v>0.40540100485253827</v>
      </c>
    </row>
    <row r="1461" spans="8:15">
      <c r="H1461" t="s">
        <v>8219</v>
      </c>
      <c r="I1461">
        <v>132</v>
      </c>
      <c r="J1461" s="21">
        <f t="shared" si="88"/>
        <v>-7.3995945937164617E-2</v>
      </c>
      <c r="K1461" s="21">
        <f t="shared" si="89"/>
        <v>0.47050680554619928</v>
      </c>
      <c r="L1461" t="s">
        <v>8221</v>
      </c>
      <c r="M1461">
        <v>0</v>
      </c>
      <c r="N1461" s="21">
        <f t="shared" si="90"/>
        <v>-0.28821436324833005</v>
      </c>
      <c r="O1461" s="21">
        <f t="shared" si="91"/>
        <v>0.386591327392803</v>
      </c>
    </row>
    <row r="1462" spans="8:15">
      <c r="H1462" t="s">
        <v>8219</v>
      </c>
      <c r="I1462">
        <v>3</v>
      </c>
      <c r="J1462" s="21">
        <f t="shared" si="88"/>
        <v>-0.22671686534402596</v>
      </c>
      <c r="K1462" s="21">
        <f t="shared" si="89"/>
        <v>0.41032195596264776</v>
      </c>
      <c r="L1462" t="s">
        <v>8221</v>
      </c>
      <c r="M1462">
        <v>4</v>
      </c>
      <c r="N1462" s="21">
        <f t="shared" si="90"/>
        <v>-0.22311723071659917</v>
      </c>
      <c r="O1462" s="21">
        <f t="shared" si="91"/>
        <v>0.4117221340907683</v>
      </c>
    </row>
    <row r="1463" spans="8:15">
      <c r="H1463" t="s">
        <v>8219</v>
      </c>
      <c r="I1463">
        <v>6</v>
      </c>
      <c r="J1463" s="21">
        <f t="shared" si="88"/>
        <v>-0.2231652160554943</v>
      </c>
      <c r="K1463" s="21">
        <f t="shared" si="89"/>
        <v>0.41170346142018982</v>
      </c>
      <c r="L1463" t="s">
        <v>8221</v>
      </c>
      <c r="M1463">
        <v>1</v>
      </c>
      <c r="N1463" s="21">
        <f t="shared" si="90"/>
        <v>-0.27194008011539733</v>
      </c>
      <c r="O1463" s="21">
        <f t="shared" si="91"/>
        <v>0.39283404631333929</v>
      </c>
    </row>
    <row r="1464" spans="8:15">
      <c r="H1464" t="s">
        <v>8219</v>
      </c>
      <c r="I1464">
        <v>10</v>
      </c>
      <c r="J1464" s="21">
        <f t="shared" si="88"/>
        <v>-0.21842968367078541</v>
      </c>
      <c r="K1464" s="21">
        <f t="shared" si="89"/>
        <v>0.41354716981882511</v>
      </c>
      <c r="L1464" t="s">
        <v>8221</v>
      </c>
      <c r="M1464">
        <v>12</v>
      </c>
      <c r="N1464" s="21">
        <f t="shared" si="90"/>
        <v>-9.2922965653137429E-2</v>
      </c>
      <c r="O1464" s="21">
        <f t="shared" si="91"/>
        <v>0.46298238036470224</v>
      </c>
    </row>
    <row r="1465" spans="8:15">
      <c r="H1465" t="s">
        <v>8219</v>
      </c>
      <c r="I1465">
        <v>147</v>
      </c>
      <c r="J1465" s="21">
        <f t="shared" si="88"/>
        <v>-5.623769949450632E-2</v>
      </c>
      <c r="K1465" s="21">
        <f t="shared" si="89"/>
        <v>0.47757622440843511</v>
      </c>
      <c r="L1465" t="s">
        <v>8221</v>
      </c>
      <c r="M1465">
        <v>4</v>
      </c>
      <c r="N1465" s="21">
        <f t="shared" si="90"/>
        <v>-0.22311723071659917</v>
      </c>
      <c r="O1465" s="21">
        <f t="shared" si="91"/>
        <v>0.4117221340907683</v>
      </c>
    </row>
    <row r="1466" spans="8:15">
      <c r="H1466" t="s">
        <v>8219</v>
      </c>
      <c r="I1466">
        <v>199</v>
      </c>
      <c r="J1466" s="21">
        <f t="shared" si="88"/>
        <v>5.3242215067091031E-3</v>
      </c>
      <c r="K1466" s="21">
        <f t="shared" si="89"/>
        <v>0.50212404703406543</v>
      </c>
      <c r="L1466" t="s">
        <v>8221</v>
      </c>
      <c r="M1466">
        <v>91</v>
      </c>
      <c r="N1466" s="21">
        <f t="shared" si="90"/>
        <v>1.1927454018485473</v>
      </c>
      <c r="O1466" s="21">
        <f t="shared" si="91"/>
        <v>0.88351545067446369</v>
      </c>
    </row>
    <row r="1467" spans="8:15">
      <c r="H1467" t="s">
        <v>8219</v>
      </c>
      <c r="I1467">
        <v>50</v>
      </c>
      <c r="J1467" s="21">
        <f t="shared" si="88"/>
        <v>-0.17107435982369662</v>
      </c>
      <c r="K1467" s="21">
        <f t="shared" si="89"/>
        <v>0.43208264827181631</v>
      </c>
      <c r="L1467" t="s">
        <v>8221</v>
      </c>
      <c r="M1467">
        <v>1</v>
      </c>
      <c r="N1467" s="21">
        <f t="shared" si="90"/>
        <v>-0.27194008011539733</v>
      </c>
      <c r="O1467" s="21">
        <f t="shared" si="91"/>
        <v>0.39283404631333929</v>
      </c>
    </row>
    <row r="1468" spans="8:15">
      <c r="H1468" t="s">
        <v>8219</v>
      </c>
      <c r="I1468">
        <v>21</v>
      </c>
      <c r="J1468" s="21">
        <f t="shared" si="88"/>
        <v>-0.205406969612836</v>
      </c>
      <c r="K1468" s="21">
        <f t="shared" si="89"/>
        <v>0.41862708770502882</v>
      </c>
      <c r="L1468" t="s">
        <v>8221</v>
      </c>
      <c r="M1468">
        <v>1</v>
      </c>
      <c r="N1468" s="21">
        <f t="shared" si="90"/>
        <v>-0.27194008011539733</v>
      </c>
      <c r="O1468" s="21">
        <f t="shared" si="91"/>
        <v>0.39283404631333929</v>
      </c>
    </row>
    <row r="1469" spans="8:15">
      <c r="H1469" t="s">
        <v>8219</v>
      </c>
      <c r="I1469">
        <v>24</v>
      </c>
      <c r="J1469" s="21">
        <f t="shared" si="88"/>
        <v>-0.20185532032430434</v>
      </c>
      <c r="K1469" s="21">
        <f t="shared" si="89"/>
        <v>0.42001491610780073</v>
      </c>
      <c r="L1469" t="s">
        <v>8221</v>
      </c>
      <c r="M1469">
        <v>0</v>
      </c>
      <c r="N1469" s="21">
        <f t="shared" si="90"/>
        <v>-0.28821436324833005</v>
      </c>
      <c r="O1469" s="21">
        <f t="shared" si="91"/>
        <v>0.386591327392803</v>
      </c>
    </row>
    <row r="1470" spans="8:15">
      <c r="H1470" t="s">
        <v>8219</v>
      </c>
      <c r="I1470">
        <v>32</v>
      </c>
      <c r="J1470" s="21">
        <f t="shared" si="88"/>
        <v>-0.19238425555488659</v>
      </c>
      <c r="K1470" s="21">
        <f t="shared" si="89"/>
        <v>0.42372061214729434</v>
      </c>
      <c r="L1470" t="s">
        <v>8221</v>
      </c>
      <c r="M1470">
        <v>13</v>
      </c>
      <c r="N1470" s="21">
        <f t="shared" si="90"/>
        <v>-7.6648682520204708E-2</v>
      </c>
      <c r="O1470" s="21">
        <f t="shared" si="91"/>
        <v>0.46945151489289888</v>
      </c>
    </row>
    <row r="1471" spans="8:15">
      <c r="H1471" t="s">
        <v>8219</v>
      </c>
      <c r="I1471">
        <v>62</v>
      </c>
      <c r="J1471" s="21">
        <f t="shared" si="88"/>
        <v>-0.15686776266957</v>
      </c>
      <c r="K1471" s="21">
        <f t="shared" si="89"/>
        <v>0.43767453346415719</v>
      </c>
      <c r="L1471" t="s">
        <v>8221</v>
      </c>
      <c r="M1471">
        <v>2</v>
      </c>
      <c r="N1471" s="21">
        <f t="shared" si="90"/>
        <v>-0.25566579698246461</v>
      </c>
      <c r="O1471" s="21">
        <f t="shared" si="91"/>
        <v>0.39910445381051241</v>
      </c>
    </row>
    <row r="1472" spans="8:15">
      <c r="H1472" t="s">
        <v>8219</v>
      </c>
      <c r="I1472">
        <v>9</v>
      </c>
      <c r="J1472" s="21">
        <f t="shared" si="88"/>
        <v>-0.21961356676696264</v>
      </c>
      <c r="K1472" s="21">
        <f t="shared" si="89"/>
        <v>0.41308606229819478</v>
      </c>
      <c r="L1472" t="s">
        <v>8221</v>
      </c>
      <c r="M1472">
        <v>0</v>
      </c>
      <c r="N1472" s="21">
        <f t="shared" si="90"/>
        <v>-0.28821436324833005</v>
      </c>
      <c r="O1472" s="21">
        <f t="shared" si="91"/>
        <v>0.386591327392803</v>
      </c>
    </row>
    <row r="1473" spans="8:15">
      <c r="H1473" t="s">
        <v>8219</v>
      </c>
      <c r="I1473">
        <v>38</v>
      </c>
      <c r="J1473" s="21">
        <f t="shared" si="88"/>
        <v>-0.18528095697782326</v>
      </c>
      <c r="K1473" s="21">
        <f t="shared" si="89"/>
        <v>0.42650433678101174</v>
      </c>
      <c r="L1473" t="s">
        <v>8221</v>
      </c>
      <c r="M1473">
        <v>21</v>
      </c>
      <c r="N1473" s="21">
        <f t="shared" si="90"/>
        <v>5.3545582543257052E-2</v>
      </c>
      <c r="O1473" s="21">
        <f t="shared" si="91"/>
        <v>0.52135139345003001</v>
      </c>
    </row>
    <row r="1474" spans="8:15">
      <c r="H1474" t="s">
        <v>8219</v>
      </c>
      <c r="I1474">
        <v>54</v>
      </c>
      <c r="J1474" s="21">
        <f t="shared" ref="J1474:J1537" si="92">STANDARDIZE(I1474,$B$7,$B$12)</f>
        <v>-0.16633882743898776</v>
      </c>
      <c r="K1474" s="21">
        <f t="shared" ref="K1474:K1537" si="93">_xlfn.NORM.S.DIST(J1474,TRUE)</f>
        <v>0.43394515588337612</v>
      </c>
      <c r="L1474" t="s">
        <v>8221</v>
      </c>
      <c r="M1474">
        <v>9</v>
      </c>
      <c r="N1474" s="21">
        <f t="shared" ref="N1474:N1537" si="94">STANDARDIZE(M1474,$C$7,$C$12)</f>
        <v>-0.14174581505193559</v>
      </c>
      <c r="O1474" s="21">
        <f t="shared" ref="O1474:O1537" si="95">_xlfn.NORM.S.DIST(N1474,TRUE)</f>
        <v>0.4436403925467165</v>
      </c>
    </row>
    <row r="1475" spans="8:15">
      <c r="H1475" t="s">
        <v>8219</v>
      </c>
      <c r="I1475">
        <v>37</v>
      </c>
      <c r="J1475" s="21">
        <f t="shared" si="92"/>
        <v>-0.18646484007400049</v>
      </c>
      <c r="K1475" s="21">
        <f t="shared" si="93"/>
        <v>0.42604012442217087</v>
      </c>
      <c r="L1475" t="s">
        <v>8221</v>
      </c>
      <c r="M1475">
        <v>6</v>
      </c>
      <c r="N1475" s="21">
        <f t="shared" si="94"/>
        <v>-0.19056866445073375</v>
      </c>
      <c r="O1475" s="21">
        <f t="shared" si="95"/>
        <v>0.42443177118606484</v>
      </c>
    </row>
    <row r="1476" spans="8:15">
      <c r="H1476" t="s">
        <v>8219</v>
      </c>
      <c r="I1476">
        <v>39</v>
      </c>
      <c r="J1476" s="21">
        <f t="shared" si="92"/>
        <v>-0.18409707388164603</v>
      </c>
      <c r="K1476" s="21">
        <f t="shared" si="93"/>
        <v>0.4269686509764512</v>
      </c>
      <c r="L1476" t="s">
        <v>8221</v>
      </c>
      <c r="M1476">
        <v>4</v>
      </c>
      <c r="N1476" s="21">
        <f t="shared" si="94"/>
        <v>-0.22311723071659917</v>
      </c>
      <c r="O1476" s="21">
        <f t="shared" si="95"/>
        <v>0.4117221340907683</v>
      </c>
    </row>
    <row r="1477" spans="8:15">
      <c r="H1477" t="s">
        <v>8219</v>
      </c>
      <c r="I1477">
        <v>34</v>
      </c>
      <c r="J1477" s="21">
        <f t="shared" si="92"/>
        <v>-0.19001648936253215</v>
      </c>
      <c r="K1477" s="21">
        <f t="shared" si="93"/>
        <v>0.42464810464462421</v>
      </c>
      <c r="L1477" t="s">
        <v>8221</v>
      </c>
      <c r="M1477">
        <v>7</v>
      </c>
      <c r="N1477" s="21">
        <f t="shared" si="94"/>
        <v>-0.17429438131780103</v>
      </c>
      <c r="O1477" s="21">
        <f t="shared" si="95"/>
        <v>0.43081705736078296</v>
      </c>
    </row>
    <row r="1478" spans="8:15">
      <c r="H1478" t="s">
        <v>8219</v>
      </c>
      <c r="I1478">
        <v>55</v>
      </c>
      <c r="J1478" s="21">
        <f t="shared" si="92"/>
        <v>-0.16515494434281053</v>
      </c>
      <c r="K1478" s="21">
        <f t="shared" si="93"/>
        <v>0.43441101369818969</v>
      </c>
      <c r="L1478" t="s">
        <v>8221</v>
      </c>
      <c r="M1478">
        <v>5</v>
      </c>
      <c r="N1478" s="21">
        <f t="shared" si="94"/>
        <v>-0.20684294758366648</v>
      </c>
      <c r="O1478" s="21">
        <f t="shared" si="95"/>
        <v>0.41806625702373457</v>
      </c>
    </row>
    <row r="1479" spans="8:15">
      <c r="H1479" t="s">
        <v>8219</v>
      </c>
      <c r="I1479">
        <v>32</v>
      </c>
      <c r="J1479" s="21">
        <f t="shared" si="92"/>
        <v>-0.19238425555488659</v>
      </c>
      <c r="K1479" s="21">
        <f t="shared" si="93"/>
        <v>0.42372061214729434</v>
      </c>
      <c r="L1479" t="s">
        <v>8221</v>
      </c>
      <c r="M1479">
        <v>0</v>
      </c>
      <c r="N1479" s="21">
        <f t="shared" si="94"/>
        <v>-0.28821436324833005</v>
      </c>
      <c r="O1479" s="21">
        <f t="shared" si="95"/>
        <v>0.386591327392803</v>
      </c>
    </row>
    <row r="1480" spans="8:15">
      <c r="H1480" t="s">
        <v>8219</v>
      </c>
      <c r="I1480">
        <v>25</v>
      </c>
      <c r="J1480" s="21">
        <f t="shared" si="92"/>
        <v>-0.20067143722812711</v>
      </c>
      <c r="K1480" s="21">
        <f t="shared" si="93"/>
        <v>0.42047774758660955</v>
      </c>
      <c r="L1480" t="s">
        <v>8221</v>
      </c>
      <c r="M1480">
        <v>3</v>
      </c>
      <c r="N1480" s="21">
        <f t="shared" si="94"/>
        <v>-0.23939151384953189</v>
      </c>
      <c r="O1480" s="21">
        <f t="shared" si="95"/>
        <v>0.40540100485253827</v>
      </c>
    </row>
    <row r="1481" spans="8:15">
      <c r="H1481" t="s">
        <v>8219</v>
      </c>
      <c r="I1481">
        <v>33</v>
      </c>
      <c r="J1481" s="21">
        <f t="shared" si="92"/>
        <v>-0.19120037245870936</v>
      </c>
      <c r="K1481" s="21">
        <f t="shared" si="93"/>
        <v>0.42418430590942285</v>
      </c>
      <c r="L1481" t="s">
        <v>8221</v>
      </c>
      <c r="M1481">
        <v>9</v>
      </c>
      <c r="N1481" s="21">
        <f t="shared" si="94"/>
        <v>-0.14174581505193559</v>
      </c>
      <c r="O1481" s="21">
        <f t="shared" si="95"/>
        <v>0.4436403925467165</v>
      </c>
    </row>
    <row r="1482" spans="8:15">
      <c r="H1482" t="s">
        <v>8219</v>
      </c>
      <c r="I1482">
        <v>108</v>
      </c>
      <c r="J1482" s="21">
        <f t="shared" si="92"/>
        <v>-0.10240914024541789</v>
      </c>
      <c r="K1482" s="21">
        <f t="shared" si="93"/>
        <v>0.45921596447574309</v>
      </c>
      <c r="L1482" t="s">
        <v>8221</v>
      </c>
      <c r="M1482">
        <v>6</v>
      </c>
      <c r="N1482" s="21">
        <f t="shared" si="94"/>
        <v>-0.19056866445073375</v>
      </c>
      <c r="O1482" s="21">
        <f t="shared" si="95"/>
        <v>0.42443177118606484</v>
      </c>
    </row>
    <row r="1483" spans="8:15">
      <c r="H1483" t="s">
        <v>8219</v>
      </c>
      <c r="I1483">
        <v>20</v>
      </c>
      <c r="J1483" s="21">
        <f t="shared" si="92"/>
        <v>-0.20659085270901323</v>
      </c>
      <c r="K1483" s="21">
        <f t="shared" si="93"/>
        <v>0.41816470232031444</v>
      </c>
      <c r="L1483" t="s">
        <v>8221</v>
      </c>
      <c r="M1483">
        <v>4</v>
      </c>
      <c r="N1483" s="21">
        <f t="shared" si="94"/>
        <v>-0.22311723071659917</v>
      </c>
      <c r="O1483" s="21">
        <f t="shared" si="95"/>
        <v>0.4117221340907683</v>
      </c>
    </row>
    <row r="1484" spans="8:15">
      <c r="H1484" t="s">
        <v>8219</v>
      </c>
      <c r="I1484">
        <v>98</v>
      </c>
      <c r="J1484" s="21">
        <f t="shared" si="92"/>
        <v>-0.11424797120719009</v>
      </c>
      <c r="K1484" s="21">
        <f t="shared" si="93"/>
        <v>0.45452061265204025</v>
      </c>
      <c r="L1484" t="s">
        <v>8221</v>
      </c>
      <c r="M1484">
        <v>1</v>
      </c>
      <c r="N1484" s="21">
        <f t="shared" si="94"/>
        <v>-0.27194008011539733</v>
      </c>
      <c r="O1484" s="21">
        <f t="shared" si="95"/>
        <v>0.39283404631333929</v>
      </c>
    </row>
    <row r="1485" spans="8:15">
      <c r="H1485" t="s">
        <v>8219</v>
      </c>
      <c r="I1485">
        <v>196</v>
      </c>
      <c r="J1485" s="21">
        <f t="shared" si="92"/>
        <v>1.7725722181774442E-3</v>
      </c>
      <c r="K1485" s="21">
        <f t="shared" si="93"/>
        <v>0.50070715363258167</v>
      </c>
      <c r="L1485" t="s">
        <v>8221</v>
      </c>
      <c r="M1485">
        <v>17</v>
      </c>
      <c r="N1485" s="21">
        <f t="shared" si="94"/>
        <v>-1.155154998847383E-2</v>
      </c>
      <c r="O1485" s="21">
        <f t="shared" si="95"/>
        <v>0.49539170079292921</v>
      </c>
    </row>
    <row r="1486" spans="8:15">
      <c r="H1486" t="s">
        <v>8219</v>
      </c>
      <c r="I1486">
        <v>39</v>
      </c>
      <c r="J1486" s="21">
        <f t="shared" si="92"/>
        <v>-0.18409707388164603</v>
      </c>
      <c r="K1486" s="21">
        <f t="shared" si="93"/>
        <v>0.4269686509764512</v>
      </c>
      <c r="L1486" t="s">
        <v>8221</v>
      </c>
      <c r="M1486">
        <v>1</v>
      </c>
      <c r="N1486" s="21">
        <f t="shared" si="94"/>
        <v>-0.27194008011539733</v>
      </c>
      <c r="O1486" s="21">
        <f t="shared" si="95"/>
        <v>0.39283404631333929</v>
      </c>
    </row>
    <row r="1487" spans="8:15">
      <c r="H1487" t="s">
        <v>8219</v>
      </c>
      <c r="I1487">
        <v>128</v>
      </c>
      <c r="J1487" s="21">
        <f t="shared" si="92"/>
        <v>-7.8731478321873494E-2</v>
      </c>
      <c r="K1487" s="21">
        <f t="shared" si="93"/>
        <v>0.46862310355294723</v>
      </c>
      <c r="L1487" t="s">
        <v>8221</v>
      </c>
      <c r="M1487">
        <v>13</v>
      </c>
      <c r="N1487" s="21">
        <f t="shared" si="94"/>
        <v>-7.6648682520204708E-2</v>
      </c>
      <c r="O1487" s="21">
        <f t="shared" si="95"/>
        <v>0.46945151489289888</v>
      </c>
    </row>
    <row r="1488" spans="8:15">
      <c r="H1488" t="s">
        <v>8219</v>
      </c>
      <c r="I1488">
        <v>71</v>
      </c>
      <c r="J1488" s="21">
        <f t="shared" si="92"/>
        <v>-0.14621281480397502</v>
      </c>
      <c r="K1488" s="21">
        <f t="shared" si="93"/>
        <v>0.44187669476401492</v>
      </c>
      <c r="L1488" t="s">
        <v>8221</v>
      </c>
      <c r="M1488">
        <v>6</v>
      </c>
      <c r="N1488" s="21">
        <f t="shared" si="94"/>
        <v>-0.19056866445073375</v>
      </c>
      <c r="O1488" s="21">
        <f t="shared" si="95"/>
        <v>0.42443177118606484</v>
      </c>
    </row>
    <row r="1489" spans="8:15">
      <c r="H1489" t="s">
        <v>8219</v>
      </c>
      <c r="I1489">
        <v>47</v>
      </c>
      <c r="J1489" s="21">
        <f t="shared" si="92"/>
        <v>-0.17462600911222828</v>
      </c>
      <c r="K1489" s="21">
        <f t="shared" si="93"/>
        <v>0.43068675514080984</v>
      </c>
      <c r="L1489" t="s">
        <v>8221</v>
      </c>
      <c r="M1489">
        <v>0</v>
      </c>
      <c r="N1489" s="21">
        <f t="shared" si="94"/>
        <v>-0.28821436324833005</v>
      </c>
      <c r="O1489" s="21">
        <f t="shared" si="95"/>
        <v>0.386591327392803</v>
      </c>
    </row>
    <row r="1490" spans="8:15">
      <c r="H1490" t="s">
        <v>8219</v>
      </c>
      <c r="I1490">
        <v>17</v>
      </c>
      <c r="J1490" s="21">
        <f t="shared" si="92"/>
        <v>-0.21014250199754489</v>
      </c>
      <c r="K1490" s="21">
        <f t="shared" si="93"/>
        <v>0.41677822710273815</v>
      </c>
      <c r="L1490" t="s">
        <v>8221</v>
      </c>
      <c r="M1490">
        <v>2</v>
      </c>
      <c r="N1490" s="21">
        <f t="shared" si="94"/>
        <v>-0.25566579698246461</v>
      </c>
      <c r="O1490" s="21">
        <f t="shared" si="95"/>
        <v>0.39910445381051241</v>
      </c>
    </row>
    <row r="1491" spans="8:15">
      <c r="H1491" t="s">
        <v>8219</v>
      </c>
      <c r="I1491">
        <v>91</v>
      </c>
      <c r="J1491" s="21">
        <f t="shared" si="92"/>
        <v>-0.12253515288043063</v>
      </c>
      <c r="K1491" s="21">
        <f t="shared" si="93"/>
        <v>0.45123760388591061</v>
      </c>
      <c r="L1491" t="s">
        <v>8221</v>
      </c>
      <c r="M1491">
        <v>2</v>
      </c>
      <c r="N1491" s="21">
        <f t="shared" si="94"/>
        <v>-0.25566579698246461</v>
      </c>
      <c r="O1491" s="21">
        <f t="shared" si="95"/>
        <v>0.39910445381051241</v>
      </c>
    </row>
    <row r="1492" spans="8:15">
      <c r="H1492" t="s">
        <v>8219</v>
      </c>
      <c r="I1492">
        <v>43</v>
      </c>
      <c r="J1492" s="21">
        <f t="shared" si="92"/>
        <v>-0.17936154149693717</v>
      </c>
      <c r="K1492" s="21">
        <f t="shared" si="93"/>
        <v>0.42882691354639985</v>
      </c>
      <c r="L1492" t="s">
        <v>8221</v>
      </c>
      <c r="M1492">
        <v>21</v>
      </c>
      <c r="N1492" s="21">
        <f t="shared" si="94"/>
        <v>5.3545582543257052E-2</v>
      </c>
      <c r="O1492" s="21">
        <f t="shared" si="95"/>
        <v>0.52135139345003001</v>
      </c>
    </row>
    <row r="1493" spans="8:15">
      <c r="H1493" t="s">
        <v>8219</v>
      </c>
      <c r="I1493">
        <v>17</v>
      </c>
      <c r="J1493" s="21">
        <f t="shared" si="92"/>
        <v>-0.21014250199754489</v>
      </c>
      <c r="K1493" s="21">
        <f t="shared" si="93"/>
        <v>0.41677822710273815</v>
      </c>
      <c r="L1493" t="s">
        <v>8221</v>
      </c>
      <c r="M1493">
        <v>13</v>
      </c>
      <c r="N1493" s="21">
        <f t="shared" si="94"/>
        <v>-7.6648682520204708E-2</v>
      </c>
      <c r="O1493" s="21">
        <f t="shared" si="95"/>
        <v>0.46945151489289888</v>
      </c>
    </row>
    <row r="1494" spans="8:15">
      <c r="H1494" t="s">
        <v>8219</v>
      </c>
      <c r="I1494">
        <v>33</v>
      </c>
      <c r="J1494" s="21">
        <f t="shared" si="92"/>
        <v>-0.19120037245870936</v>
      </c>
      <c r="K1494" s="21">
        <f t="shared" si="93"/>
        <v>0.42418430590942285</v>
      </c>
      <c r="L1494" t="s">
        <v>8221</v>
      </c>
      <c r="M1494">
        <v>0</v>
      </c>
      <c r="N1494" s="21">
        <f t="shared" si="94"/>
        <v>-0.28821436324833005</v>
      </c>
      <c r="O1494" s="21">
        <f t="shared" si="95"/>
        <v>0.386591327392803</v>
      </c>
    </row>
    <row r="1495" spans="8:15">
      <c r="H1495" t="s">
        <v>8219</v>
      </c>
      <c r="I1495">
        <v>87</v>
      </c>
      <c r="J1495" s="21">
        <f t="shared" si="92"/>
        <v>-0.12727068526513949</v>
      </c>
      <c r="K1495" s="21">
        <f t="shared" si="93"/>
        <v>0.44936308068589309</v>
      </c>
      <c r="L1495" t="s">
        <v>8221</v>
      </c>
      <c r="M1495">
        <v>6</v>
      </c>
      <c r="N1495" s="21">
        <f t="shared" si="94"/>
        <v>-0.19056866445073375</v>
      </c>
      <c r="O1495" s="21">
        <f t="shared" si="95"/>
        <v>0.42443177118606484</v>
      </c>
    </row>
    <row r="1496" spans="8:15">
      <c r="H1496" t="s">
        <v>8219</v>
      </c>
      <c r="I1496">
        <v>113</v>
      </c>
      <c r="J1496" s="21">
        <f t="shared" si="92"/>
        <v>-9.6489724764531784E-2</v>
      </c>
      <c r="K1496" s="21">
        <f t="shared" si="93"/>
        <v>0.46156581714939748</v>
      </c>
      <c r="L1496" t="s">
        <v>8221</v>
      </c>
      <c r="M1496">
        <v>0</v>
      </c>
      <c r="N1496" s="21">
        <f t="shared" si="94"/>
        <v>-0.28821436324833005</v>
      </c>
      <c r="O1496" s="21">
        <f t="shared" si="95"/>
        <v>0.386591327392803</v>
      </c>
    </row>
    <row r="1497" spans="8:15">
      <c r="H1497" t="s">
        <v>8219</v>
      </c>
      <c r="I1497">
        <v>14</v>
      </c>
      <c r="J1497" s="21">
        <f t="shared" si="92"/>
        <v>-0.21369415128607655</v>
      </c>
      <c r="K1497" s="21">
        <f t="shared" si="93"/>
        <v>0.41539278629720855</v>
      </c>
      <c r="L1497" t="s">
        <v>8221</v>
      </c>
      <c r="M1497">
        <v>1</v>
      </c>
      <c r="N1497" s="21">
        <f t="shared" si="94"/>
        <v>-0.27194008011539733</v>
      </c>
      <c r="O1497" s="21">
        <f t="shared" si="95"/>
        <v>0.39283404631333929</v>
      </c>
    </row>
    <row r="1498" spans="8:15">
      <c r="H1498" t="s">
        <v>8219</v>
      </c>
      <c r="I1498">
        <v>30</v>
      </c>
      <c r="J1498" s="21">
        <f t="shared" si="92"/>
        <v>-0.19475202174724102</v>
      </c>
      <c r="K1498" s="21">
        <f t="shared" si="93"/>
        <v>0.42279354204580544</v>
      </c>
      <c r="L1498" t="s">
        <v>8221</v>
      </c>
      <c r="M1498">
        <v>0</v>
      </c>
      <c r="N1498" s="21">
        <f t="shared" si="94"/>
        <v>-0.28821436324833005</v>
      </c>
      <c r="O1498" s="21">
        <f t="shared" si="95"/>
        <v>0.386591327392803</v>
      </c>
    </row>
    <row r="1499" spans="8:15">
      <c r="H1499" t="s">
        <v>8219</v>
      </c>
      <c r="I1499">
        <v>16</v>
      </c>
      <c r="J1499" s="21">
        <f t="shared" si="92"/>
        <v>-0.21132638509372209</v>
      </c>
      <c r="K1499" s="21">
        <f t="shared" si="93"/>
        <v>0.41631629774116047</v>
      </c>
      <c r="L1499" t="s">
        <v>8221</v>
      </c>
      <c r="M1499">
        <v>12</v>
      </c>
      <c r="N1499" s="21">
        <f t="shared" si="94"/>
        <v>-9.2922965653137429E-2</v>
      </c>
      <c r="O1499" s="21">
        <f t="shared" si="95"/>
        <v>0.46298238036470224</v>
      </c>
    </row>
    <row r="1500" spans="8:15">
      <c r="H1500" t="s">
        <v>8219</v>
      </c>
      <c r="I1500">
        <v>46</v>
      </c>
      <c r="J1500" s="21">
        <f t="shared" si="92"/>
        <v>-0.17580989220840551</v>
      </c>
      <c r="K1500" s="21">
        <f t="shared" si="93"/>
        <v>0.43022164891630016</v>
      </c>
      <c r="L1500" t="s">
        <v>8221</v>
      </c>
      <c r="M1500">
        <v>2</v>
      </c>
      <c r="N1500" s="21">
        <f t="shared" si="94"/>
        <v>-0.25566579698246461</v>
      </c>
      <c r="O1500" s="21">
        <f t="shared" si="95"/>
        <v>0.39910445381051241</v>
      </c>
    </row>
    <row r="1501" spans="8:15">
      <c r="H1501" t="s">
        <v>8219</v>
      </c>
      <c r="I1501">
        <v>24</v>
      </c>
      <c r="J1501" s="21">
        <f t="shared" si="92"/>
        <v>-0.20185532032430434</v>
      </c>
      <c r="K1501" s="21">
        <f t="shared" si="93"/>
        <v>0.42001491610780073</v>
      </c>
      <c r="L1501" t="s">
        <v>8221</v>
      </c>
      <c r="M1501">
        <v>6</v>
      </c>
      <c r="N1501" s="21">
        <f t="shared" si="94"/>
        <v>-0.19056866445073375</v>
      </c>
      <c r="O1501" s="21">
        <f t="shared" si="95"/>
        <v>0.42443177118606484</v>
      </c>
    </row>
    <row r="1502" spans="8:15">
      <c r="H1502" t="s">
        <v>8219</v>
      </c>
      <c r="I1502">
        <v>97</v>
      </c>
      <c r="J1502" s="21">
        <f t="shared" si="92"/>
        <v>-0.1154318543033673</v>
      </c>
      <c r="K1502" s="21">
        <f t="shared" si="93"/>
        <v>0.45405141581263653</v>
      </c>
      <c r="L1502" t="s">
        <v>8221</v>
      </c>
      <c r="M1502">
        <v>1</v>
      </c>
      <c r="N1502" s="21">
        <f t="shared" si="94"/>
        <v>-0.27194008011539733</v>
      </c>
      <c r="O1502" s="21">
        <f t="shared" si="95"/>
        <v>0.39283404631333929</v>
      </c>
    </row>
    <row r="1503" spans="8:15">
      <c r="H1503" t="s">
        <v>8219</v>
      </c>
      <c r="I1503">
        <v>59</v>
      </c>
      <c r="J1503" s="21">
        <f t="shared" si="92"/>
        <v>-0.16041941195810167</v>
      </c>
      <c r="K1503" s="21">
        <f t="shared" si="93"/>
        <v>0.43627534955524322</v>
      </c>
      <c r="L1503" t="s">
        <v>8221</v>
      </c>
      <c r="M1503">
        <v>1</v>
      </c>
      <c r="N1503" s="21">
        <f t="shared" si="94"/>
        <v>-0.27194008011539733</v>
      </c>
      <c r="O1503" s="21">
        <f t="shared" si="95"/>
        <v>0.39283404631333929</v>
      </c>
    </row>
    <row r="1504" spans="8:15">
      <c r="H1504" t="s">
        <v>8219</v>
      </c>
      <c r="I1504">
        <v>1095</v>
      </c>
      <c r="J1504" s="21">
        <f t="shared" si="92"/>
        <v>1.0660834756814981</v>
      </c>
      <c r="K1504" s="21">
        <f t="shared" si="93"/>
        <v>0.85680704566868304</v>
      </c>
      <c r="L1504" t="s">
        <v>8221</v>
      </c>
      <c r="M1504">
        <v>5</v>
      </c>
      <c r="N1504" s="21">
        <f t="shared" si="94"/>
        <v>-0.20684294758366648</v>
      </c>
      <c r="O1504" s="21">
        <f t="shared" si="95"/>
        <v>0.41806625702373457</v>
      </c>
    </row>
    <row r="1505" spans="8:15">
      <c r="H1505" t="s">
        <v>8219</v>
      </c>
      <c r="I1505">
        <v>218</v>
      </c>
      <c r="J1505" s="21">
        <f t="shared" si="92"/>
        <v>2.7818000334076276E-2</v>
      </c>
      <c r="K1505" s="21">
        <f t="shared" si="93"/>
        <v>0.51109634533627113</v>
      </c>
      <c r="L1505" t="s">
        <v>8221</v>
      </c>
      <c r="M1505">
        <v>0</v>
      </c>
      <c r="N1505" s="21">
        <f t="shared" si="94"/>
        <v>-0.28821436324833005</v>
      </c>
      <c r="O1505" s="21">
        <f t="shared" si="95"/>
        <v>0.386591327392803</v>
      </c>
    </row>
    <row r="1506" spans="8:15">
      <c r="H1506" t="s">
        <v>8219</v>
      </c>
      <c r="I1506">
        <v>111</v>
      </c>
      <c r="J1506" s="21">
        <f t="shared" si="92"/>
        <v>-9.8857490956886229E-2</v>
      </c>
      <c r="K1506" s="21">
        <f t="shared" si="93"/>
        <v>0.46062571040810524</v>
      </c>
      <c r="L1506" t="s">
        <v>8221</v>
      </c>
      <c r="M1506">
        <v>3</v>
      </c>
      <c r="N1506" s="21">
        <f t="shared" si="94"/>
        <v>-0.23939151384953189</v>
      </c>
      <c r="O1506" s="21">
        <f t="shared" si="95"/>
        <v>0.40540100485253827</v>
      </c>
    </row>
    <row r="1507" spans="8:15">
      <c r="H1507" t="s">
        <v>8219</v>
      </c>
      <c r="I1507">
        <v>56</v>
      </c>
      <c r="J1507" s="21">
        <f t="shared" si="92"/>
        <v>-0.1639710612466333</v>
      </c>
      <c r="K1507" s="21">
        <f t="shared" si="93"/>
        <v>0.43487696260834974</v>
      </c>
      <c r="L1507" t="s">
        <v>8221</v>
      </c>
      <c r="M1507">
        <v>8</v>
      </c>
      <c r="N1507" s="21">
        <f t="shared" si="94"/>
        <v>-0.15802009818486831</v>
      </c>
      <c r="O1507" s="21">
        <f t="shared" si="95"/>
        <v>0.43722048081346943</v>
      </c>
    </row>
    <row r="1508" spans="8:15">
      <c r="H1508" t="s">
        <v>8219</v>
      </c>
      <c r="I1508">
        <v>265</v>
      </c>
      <c r="J1508" s="21">
        <f t="shared" si="92"/>
        <v>8.3460505854405606E-2</v>
      </c>
      <c r="K1508" s="21">
        <f t="shared" si="93"/>
        <v>0.53325731022418432</v>
      </c>
      <c r="L1508" t="s">
        <v>8221</v>
      </c>
      <c r="M1508">
        <v>3</v>
      </c>
      <c r="N1508" s="21">
        <f t="shared" si="94"/>
        <v>-0.23939151384953189</v>
      </c>
      <c r="O1508" s="21">
        <f t="shared" si="95"/>
        <v>0.40540100485253827</v>
      </c>
    </row>
    <row r="1509" spans="8:15">
      <c r="H1509" t="s">
        <v>8219</v>
      </c>
      <c r="I1509">
        <v>28</v>
      </c>
      <c r="J1509" s="21">
        <f t="shared" si="92"/>
        <v>-0.19711978793959548</v>
      </c>
      <c r="K1509" s="21">
        <f t="shared" si="93"/>
        <v>0.42186689934285598</v>
      </c>
      <c r="L1509" t="s">
        <v>8221</v>
      </c>
      <c r="M1509">
        <v>8</v>
      </c>
      <c r="N1509" s="21">
        <f t="shared" si="94"/>
        <v>-0.15802009818486831</v>
      </c>
      <c r="O1509" s="21">
        <f t="shared" si="95"/>
        <v>0.43722048081346943</v>
      </c>
    </row>
    <row r="1510" spans="8:15">
      <c r="H1510" t="s">
        <v>8219</v>
      </c>
      <c r="I1510">
        <v>364</v>
      </c>
      <c r="J1510" s="21">
        <f t="shared" si="92"/>
        <v>0.20066493237595034</v>
      </c>
      <c r="K1510" s="21">
        <f t="shared" si="93"/>
        <v>0.57951970907894534</v>
      </c>
      <c r="L1510" t="s">
        <v>8221</v>
      </c>
      <c r="M1510">
        <v>1</v>
      </c>
      <c r="N1510" s="21">
        <f t="shared" si="94"/>
        <v>-0.27194008011539733</v>
      </c>
      <c r="O1510" s="21">
        <f t="shared" si="95"/>
        <v>0.39283404631333929</v>
      </c>
    </row>
    <row r="1511" spans="8:15">
      <c r="H1511" t="s">
        <v>8219</v>
      </c>
      <c r="I1511">
        <v>27</v>
      </c>
      <c r="J1511" s="21">
        <f t="shared" si="92"/>
        <v>-0.19830367103577268</v>
      </c>
      <c r="K1511" s="21">
        <f t="shared" si="93"/>
        <v>0.42140373982723822</v>
      </c>
      <c r="L1511" t="s">
        <v>8221</v>
      </c>
      <c r="M1511">
        <v>4</v>
      </c>
      <c r="N1511" s="21">
        <f t="shared" si="94"/>
        <v>-0.22311723071659917</v>
      </c>
      <c r="O1511" s="21">
        <f t="shared" si="95"/>
        <v>0.4117221340907683</v>
      </c>
    </row>
    <row r="1512" spans="8:15">
      <c r="H1512" t="s">
        <v>8219</v>
      </c>
      <c r="I1512">
        <v>93</v>
      </c>
      <c r="J1512" s="21">
        <f t="shared" si="92"/>
        <v>-0.12016738668807618</v>
      </c>
      <c r="K1512" s="21">
        <f t="shared" si="93"/>
        <v>0.45217527609070635</v>
      </c>
      <c r="L1512" t="s">
        <v>8221</v>
      </c>
      <c r="M1512">
        <v>8</v>
      </c>
      <c r="N1512" s="21">
        <f t="shared" si="94"/>
        <v>-0.15802009818486831</v>
      </c>
      <c r="O1512" s="21">
        <f t="shared" si="95"/>
        <v>0.43722048081346943</v>
      </c>
    </row>
    <row r="1513" spans="8:15">
      <c r="H1513" t="s">
        <v>8219</v>
      </c>
      <c r="I1513">
        <v>64</v>
      </c>
      <c r="J1513" s="21">
        <f t="shared" si="92"/>
        <v>-0.15449999647721555</v>
      </c>
      <c r="K1513" s="21">
        <f t="shared" si="93"/>
        <v>0.43860775699819587</v>
      </c>
      <c r="L1513" t="s">
        <v>8221</v>
      </c>
      <c r="M1513">
        <v>1</v>
      </c>
      <c r="N1513" s="21">
        <f t="shared" si="94"/>
        <v>-0.27194008011539733</v>
      </c>
      <c r="O1513" s="21">
        <f t="shared" si="95"/>
        <v>0.39283404631333929</v>
      </c>
    </row>
    <row r="1514" spans="8:15">
      <c r="H1514" t="s">
        <v>8219</v>
      </c>
      <c r="I1514">
        <v>22</v>
      </c>
      <c r="J1514" s="21">
        <f t="shared" si="92"/>
        <v>-0.20422308651665877</v>
      </c>
      <c r="K1514" s="21">
        <f t="shared" si="93"/>
        <v>0.41908958554528158</v>
      </c>
      <c r="L1514" t="s">
        <v>8221</v>
      </c>
      <c r="M1514">
        <v>5</v>
      </c>
      <c r="N1514" s="21">
        <f t="shared" si="94"/>
        <v>-0.20684294758366648</v>
      </c>
      <c r="O1514" s="21">
        <f t="shared" si="95"/>
        <v>0.41806625702373457</v>
      </c>
    </row>
    <row r="1515" spans="8:15">
      <c r="H1515" t="s">
        <v>8219</v>
      </c>
      <c r="I1515">
        <v>59</v>
      </c>
      <c r="J1515" s="21">
        <f t="shared" si="92"/>
        <v>-0.16041941195810167</v>
      </c>
      <c r="K1515" s="21">
        <f t="shared" si="93"/>
        <v>0.43627534955524322</v>
      </c>
      <c r="L1515" t="s">
        <v>8221</v>
      </c>
      <c r="M1515">
        <v>0</v>
      </c>
      <c r="N1515" s="21">
        <f t="shared" si="94"/>
        <v>-0.28821436324833005</v>
      </c>
      <c r="O1515" s="21">
        <f t="shared" si="95"/>
        <v>0.386591327392803</v>
      </c>
    </row>
    <row r="1516" spans="8:15">
      <c r="H1516" t="s">
        <v>8219</v>
      </c>
      <c r="I1516">
        <v>249</v>
      </c>
      <c r="J1516" s="21">
        <f t="shared" si="92"/>
        <v>6.4518376315570086E-2</v>
      </c>
      <c r="K1516" s="21">
        <f t="shared" si="93"/>
        <v>0.52572126229454796</v>
      </c>
      <c r="L1516" t="s">
        <v>8221</v>
      </c>
      <c r="M1516">
        <v>0</v>
      </c>
      <c r="N1516" s="21">
        <f t="shared" si="94"/>
        <v>-0.28821436324833005</v>
      </c>
      <c r="O1516" s="21">
        <f t="shared" si="95"/>
        <v>0.386591327392803</v>
      </c>
    </row>
    <row r="1517" spans="8:15">
      <c r="H1517" t="s">
        <v>8219</v>
      </c>
      <c r="I1517">
        <v>392</v>
      </c>
      <c r="J1517" s="21">
        <f t="shared" si="92"/>
        <v>0.23381365906891249</v>
      </c>
      <c r="K1517" s="21">
        <f t="shared" si="93"/>
        <v>0.59243517746840846</v>
      </c>
      <c r="L1517" t="s">
        <v>8221</v>
      </c>
      <c r="M1517">
        <v>1</v>
      </c>
      <c r="N1517" s="21">
        <f t="shared" si="94"/>
        <v>-0.27194008011539733</v>
      </c>
      <c r="O1517" s="21">
        <f t="shared" si="95"/>
        <v>0.39283404631333929</v>
      </c>
    </row>
    <row r="1518" spans="8:15">
      <c r="H1518" t="s">
        <v>8219</v>
      </c>
      <c r="I1518">
        <v>115</v>
      </c>
      <c r="J1518" s="21">
        <f t="shared" si="92"/>
        <v>-9.4121958572177353E-2</v>
      </c>
      <c r="K1518" s="21">
        <f t="shared" si="93"/>
        <v>0.46250613869671464</v>
      </c>
      <c r="L1518" t="s">
        <v>8221</v>
      </c>
      <c r="M1518">
        <v>0</v>
      </c>
      <c r="N1518" s="21">
        <f t="shared" si="94"/>
        <v>-0.28821436324833005</v>
      </c>
      <c r="O1518" s="21">
        <f t="shared" si="95"/>
        <v>0.386591327392803</v>
      </c>
    </row>
    <row r="1519" spans="8:15">
      <c r="H1519" t="s">
        <v>8219</v>
      </c>
      <c r="I1519">
        <v>433</v>
      </c>
      <c r="J1519" s="21">
        <f t="shared" si="92"/>
        <v>0.28235286601217852</v>
      </c>
      <c r="K1519" s="21">
        <f t="shared" si="93"/>
        <v>0.61116352368651716</v>
      </c>
      <c r="L1519" t="s">
        <v>8221</v>
      </c>
      <c r="M1519">
        <v>0</v>
      </c>
      <c r="N1519" s="21">
        <f t="shared" si="94"/>
        <v>-0.28821436324833005</v>
      </c>
      <c r="O1519" s="21">
        <f t="shared" si="95"/>
        <v>0.386591327392803</v>
      </c>
    </row>
    <row r="1520" spans="8:15">
      <c r="H1520" t="s">
        <v>8219</v>
      </c>
      <c r="I1520">
        <v>20</v>
      </c>
      <c r="J1520" s="21">
        <f t="shared" si="92"/>
        <v>-0.20659085270901323</v>
      </c>
      <c r="K1520" s="21">
        <f t="shared" si="93"/>
        <v>0.41816470232031444</v>
      </c>
      <c r="L1520" t="s">
        <v>8221</v>
      </c>
      <c r="M1520">
        <v>6</v>
      </c>
      <c r="N1520" s="21">
        <f t="shared" si="94"/>
        <v>-0.19056866445073375</v>
      </c>
      <c r="O1520" s="21">
        <f t="shared" si="95"/>
        <v>0.42443177118606484</v>
      </c>
    </row>
    <row r="1521" spans="8:15">
      <c r="H1521" t="s">
        <v>8219</v>
      </c>
      <c r="I1521">
        <v>8</v>
      </c>
      <c r="J1521" s="21">
        <f t="shared" si="92"/>
        <v>-0.22079744986313984</v>
      </c>
      <c r="K1521" s="21">
        <f t="shared" si="93"/>
        <v>0.41262507464844178</v>
      </c>
      <c r="L1521" t="s">
        <v>8221</v>
      </c>
      <c r="M1521">
        <v>6</v>
      </c>
      <c r="N1521" s="21">
        <f t="shared" si="94"/>
        <v>-0.19056866445073375</v>
      </c>
      <c r="O1521" s="21">
        <f t="shared" si="95"/>
        <v>0.42443177118606484</v>
      </c>
    </row>
    <row r="1522" spans="8:15">
      <c r="H1522" t="s">
        <v>8219</v>
      </c>
      <c r="I1522">
        <v>175</v>
      </c>
      <c r="J1522" s="21">
        <f t="shared" si="92"/>
        <v>-2.3088972801544171E-2</v>
      </c>
      <c r="K1522" s="21">
        <f t="shared" si="93"/>
        <v>0.49078965088623488</v>
      </c>
      <c r="L1522" t="s">
        <v>8221</v>
      </c>
      <c r="M1522">
        <v>14</v>
      </c>
      <c r="N1522" s="21">
        <f t="shared" si="94"/>
        <v>-6.0374399387271988E-2</v>
      </c>
      <c r="O1522" s="21">
        <f t="shared" si="95"/>
        <v>0.47592872389157587</v>
      </c>
    </row>
    <row r="1523" spans="8:15">
      <c r="H1523" t="s">
        <v>8219</v>
      </c>
      <c r="I1523">
        <v>104</v>
      </c>
      <c r="J1523" s="21">
        <f t="shared" si="92"/>
        <v>-0.10714467263012677</v>
      </c>
      <c r="K1523" s="21">
        <f t="shared" si="93"/>
        <v>0.45733710374479575</v>
      </c>
      <c r="L1523" t="s">
        <v>8221</v>
      </c>
      <c r="M1523">
        <v>6</v>
      </c>
      <c r="N1523" s="21">
        <f t="shared" si="94"/>
        <v>-0.19056866445073375</v>
      </c>
      <c r="O1523" s="21">
        <f t="shared" si="95"/>
        <v>0.42443177118606484</v>
      </c>
    </row>
    <row r="1524" spans="8:15">
      <c r="H1524" t="s">
        <v>8219</v>
      </c>
      <c r="I1524">
        <v>17</v>
      </c>
      <c r="J1524" s="21">
        <f t="shared" si="92"/>
        <v>-0.21014250199754489</v>
      </c>
      <c r="K1524" s="21">
        <f t="shared" si="93"/>
        <v>0.41677822710273815</v>
      </c>
      <c r="L1524" t="s">
        <v>8221</v>
      </c>
      <c r="M1524">
        <v>33</v>
      </c>
      <c r="N1524" s="21">
        <f t="shared" si="94"/>
        <v>0.24883698013844968</v>
      </c>
      <c r="O1524" s="21">
        <f t="shared" si="95"/>
        <v>0.59825655770167185</v>
      </c>
    </row>
    <row r="1525" spans="8:15">
      <c r="H1525" t="s">
        <v>8219</v>
      </c>
      <c r="I1525">
        <v>277</v>
      </c>
      <c r="J1525" s="21">
        <f t="shared" si="92"/>
        <v>9.7667103008532236E-2</v>
      </c>
      <c r="K1525" s="21">
        <f t="shared" si="93"/>
        <v>0.53890168068610678</v>
      </c>
      <c r="L1525" t="s">
        <v>8221</v>
      </c>
      <c r="M1525">
        <v>4</v>
      </c>
      <c r="N1525" s="21">
        <f t="shared" si="94"/>
        <v>-0.22311723071659917</v>
      </c>
      <c r="O1525" s="21">
        <f t="shared" si="95"/>
        <v>0.4117221340907683</v>
      </c>
    </row>
    <row r="1526" spans="8:15">
      <c r="H1526" t="s">
        <v>8219</v>
      </c>
      <c r="I1526">
        <v>118</v>
      </c>
      <c r="J1526" s="21">
        <f t="shared" si="92"/>
        <v>-9.0570309283645692E-2</v>
      </c>
      <c r="K1526" s="21">
        <f t="shared" si="93"/>
        <v>0.46391701235085964</v>
      </c>
      <c r="L1526" t="s">
        <v>8221</v>
      </c>
      <c r="M1526">
        <v>1</v>
      </c>
      <c r="N1526" s="21">
        <f t="shared" si="94"/>
        <v>-0.27194008011539733</v>
      </c>
      <c r="O1526" s="21">
        <f t="shared" si="95"/>
        <v>0.39283404631333929</v>
      </c>
    </row>
    <row r="1527" spans="8:15">
      <c r="H1527" t="s">
        <v>8219</v>
      </c>
      <c r="I1527">
        <v>97</v>
      </c>
      <c r="J1527" s="21">
        <f t="shared" si="92"/>
        <v>-0.1154318543033673</v>
      </c>
      <c r="K1527" s="21">
        <f t="shared" si="93"/>
        <v>0.45405141581263653</v>
      </c>
      <c r="L1527" t="s">
        <v>8221</v>
      </c>
      <c r="M1527">
        <v>0</v>
      </c>
      <c r="N1527" s="21">
        <f t="shared" si="94"/>
        <v>-0.28821436324833005</v>
      </c>
      <c r="O1527" s="21">
        <f t="shared" si="95"/>
        <v>0.386591327392803</v>
      </c>
    </row>
    <row r="1528" spans="8:15">
      <c r="H1528" t="s">
        <v>8219</v>
      </c>
      <c r="I1528">
        <v>20</v>
      </c>
      <c r="J1528" s="21">
        <f t="shared" si="92"/>
        <v>-0.20659085270901323</v>
      </c>
      <c r="K1528" s="21">
        <f t="shared" si="93"/>
        <v>0.41816470232031444</v>
      </c>
      <c r="L1528" t="s">
        <v>8221</v>
      </c>
      <c r="M1528">
        <v>6</v>
      </c>
      <c r="N1528" s="21">
        <f t="shared" si="94"/>
        <v>-0.19056866445073375</v>
      </c>
      <c r="O1528" s="21">
        <f t="shared" si="95"/>
        <v>0.42443177118606484</v>
      </c>
    </row>
    <row r="1529" spans="8:15">
      <c r="H1529" t="s">
        <v>8219</v>
      </c>
      <c r="I1529">
        <v>26</v>
      </c>
      <c r="J1529" s="21">
        <f t="shared" si="92"/>
        <v>-0.19948755413194991</v>
      </c>
      <c r="K1529" s="21">
        <f t="shared" si="93"/>
        <v>0.4209406890340468</v>
      </c>
      <c r="L1529" t="s">
        <v>8221</v>
      </c>
      <c r="M1529">
        <v>6</v>
      </c>
      <c r="N1529" s="21">
        <f t="shared" si="94"/>
        <v>-0.19056866445073375</v>
      </c>
      <c r="O1529" s="21">
        <f t="shared" si="95"/>
        <v>0.42443177118606484</v>
      </c>
    </row>
    <row r="1530" spans="8:15">
      <c r="H1530" t="s">
        <v>8219</v>
      </c>
      <c r="I1530">
        <v>128</v>
      </c>
      <c r="J1530" s="21">
        <f t="shared" si="92"/>
        <v>-7.8731478321873494E-2</v>
      </c>
      <c r="K1530" s="21">
        <f t="shared" si="93"/>
        <v>0.46862310355294723</v>
      </c>
      <c r="L1530" t="s">
        <v>8221</v>
      </c>
      <c r="M1530">
        <v>1</v>
      </c>
      <c r="N1530" s="21">
        <f t="shared" si="94"/>
        <v>-0.27194008011539733</v>
      </c>
      <c r="O1530" s="21">
        <f t="shared" si="95"/>
        <v>0.39283404631333929</v>
      </c>
    </row>
    <row r="1531" spans="8:15">
      <c r="H1531" t="s">
        <v>8219</v>
      </c>
      <c r="I1531">
        <v>15</v>
      </c>
      <c r="J1531" s="21">
        <f t="shared" si="92"/>
        <v>-0.21251026818989932</v>
      </c>
      <c r="K1531" s="21">
        <f t="shared" si="93"/>
        <v>0.41585448393325064</v>
      </c>
      <c r="L1531" t="s">
        <v>8221</v>
      </c>
      <c r="M1531">
        <v>3</v>
      </c>
      <c r="N1531" s="21">
        <f t="shared" si="94"/>
        <v>-0.23939151384953189</v>
      </c>
      <c r="O1531" s="21">
        <f t="shared" si="95"/>
        <v>0.40540100485253827</v>
      </c>
    </row>
    <row r="1532" spans="8:15">
      <c r="H1532" t="s">
        <v>8219</v>
      </c>
      <c r="I1532">
        <v>25</v>
      </c>
      <c r="J1532" s="21">
        <f t="shared" si="92"/>
        <v>-0.20067143722812711</v>
      </c>
      <c r="K1532" s="21">
        <f t="shared" si="93"/>
        <v>0.42047774758660955</v>
      </c>
      <c r="N1532" s="21">
        <f t="shared" si="94"/>
        <v>-0.28821436324833005</v>
      </c>
      <c r="O1532" s="21">
        <f t="shared" si="95"/>
        <v>0.386591327392803</v>
      </c>
    </row>
    <row r="1533" spans="8:15">
      <c r="H1533" t="s">
        <v>8219</v>
      </c>
      <c r="I1533">
        <v>55</v>
      </c>
      <c r="J1533" s="21">
        <f t="shared" si="92"/>
        <v>-0.16515494434281053</v>
      </c>
      <c r="K1533" s="21">
        <f t="shared" si="93"/>
        <v>0.43441101369818969</v>
      </c>
      <c r="N1533" s="21">
        <f t="shared" si="94"/>
        <v>-0.28821436324833005</v>
      </c>
      <c r="O1533" s="21">
        <f t="shared" si="95"/>
        <v>0.386591327392803</v>
      </c>
    </row>
    <row r="1534" spans="8:15">
      <c r="H1534" t="s">
        <v>8219</v>
      </c>
      <c r="I1534">
        <v>107</v>
      </c>
      <c r="J1534" s="21">
        <f t="shared" si="92"/>
        <v>-0.10359302334159511</v>
      </c>
      <c r="K1534" s="21">
        <f t="shared" si="93"/>
        <v>0.45874616222088654</v>
      </c>
      <c r="N1534" s="21">
        <f t="shared" si="94"/>
        <v>-0.28821436324833005</v>
      </c>
      <c r="O1534" s="21">
        <f t="shared" si="95"/>
        <v>0.386591327392803</v>
      </c>
    </row>
    <row r="1535" spans="8:15">
      <c r="H1535" t="s">
        <v>8219</v>
      </c>
      <c r="I1535">
        <v>557</v>
      </c>
      <c r="J1535" s="21">
        <f t="shared" si="92"/>
        <v>0.42915436993815376</v>
      </c>
      <c r="K1535" s="21">
        <f t="shared" si="93"/>
        <v>0.66609455636112513</v>
      </c>
      <c r="N1535" s="21">
        <f t="shared" si="94"/>
        <v>-0.28821436324833005</v>
      </c>
      <c r="O1535" s="21">
        <f t="shared" si="95"/>
        <v>0.386591327392803</v>
      </c>
    </row>
    <row r="1536" spans="8:15">
      <c r="H1536" t="s">
        <v>8219</v>
      </c>
      <c r="I1536">
        <v>40</v>
      </c>
      <c r="J1536" s="21">
        <f t="shared" si="92"/>
        <v>-0.18291319078546883</v>
      </c>
      <c r="K1536" s="21">
        <f t="shared" si="93"/>
        <v>0.42743306637991424</v>
      </c>
      <c r="N1536" s="21">
        <f t="shared" si="94"/>
        <v>-0.28821436324833005</v>
      </c>
      <c r="O1536" s="21">
        <f t="shared" si="95"/>
        <v>0.386591327392803</v>
      </c>
    </row>
    <row r="1537" spans="8:15">
      <c r="H1537" t="s">
        <v>8219</v>
      </c>
      <c r="I1537">
        <v>36</v>
      </c>
      <c r="J1537" s="21">
        <f t="shared" si="92"/>
        <v>-0.18764872317017769</v>
      </c>
      <c r="K1537" s="21">
        <f t="shared" si="93"/>
        <v>0.42557601452808019</v>
      </c>
      <c r="N1537" s="21">
        <f t="shared" si="94"/>
        <v>-0.28821436324833005</v>
      </c>
      <c r="O1537" s="21">
        <f t="shared" si="95"/>
        <v>0.386591327392803</v>
      </c>
    </row>
    <row r="1538" spans="8:15">
      <c r="H1538" t="s">
        <v>8219</v>
      </c>
      <c r="I1538">
        <v>159</v>
      </c>
      <c r="J1538" s="21">
        <f t="shared" ref="J1538:J1601" si="96">STANDARDIZE(I1538,$B$7,$B$12)</f>
        <v>-4.2031102340379684E-2</v>
      </c>
      <c r="K1538" s="21">
        <f t="shared" ref="K1538:K1601" si="97">_xlfn.NORM.S.DIST(J1538,TRUE)</f>
        <v>0.48323695196780292</v>
      </c>
      <c r="N1538" s="21">
        <f t="shared" ref="N1538:N1601" si="98">STANDARDIZE(M1538,$C$7,$C$12)</f>
        <v>-0.28821436324833005</v>
      </c>
      <c r="O1538" s="21">
        <f t="shared" ref="O1538:O1601" si="99">_xlfn.NORM.S.DIST(N1538,TRUE)</f>
        <v>0.386591327392803</v>
      </c>
    </row>
    <row r="1539" spans="8:15">
      <c r="H1539" t="s">
        <v>8219</v>
      </c>
      <c r="I1539">
        <v>41</v>
      </c>
      <c r="J1539" s="21">
        <f t="shared" si="96"/>
        <v>-0.1817293076892916</v>
      </c>
      <c r="K1539" s="21">
        <f t="shared" si="97"/>
        <v>0.42789758236240522</v>
      </c>
      <c r="N1539" s="21">
        <f t="shared" si="98"/>
        <v>-0.28821436324833005</v>
      </c>
      <c r="O1539" s="21">
        <f t="shared" si="99"/>
        <v>0.386591327392803</v>
      </c>
    </row>
    <row r="1540" spans="8:15">
      <c r="H1540" t="s">
        <v>8219</v>
      </c>
      <c r="I1540">
        <v>226</v>
      </c>
      <c r="J1540" s="21">
        <f t="shared" si="96"/>
        <v>3.7289065103494036E-2</v>
      </c>
      <c r="K1540" s="21">
        <f t="shared" si="97"/>
        <v>0.51487273789308796</v>
      </c>
      <c r="N1540" s="21">
        <f t="shared" si="98"/>
        <v>-0.28821436324833005</v>
      </c>
      <c r="O1540" s="21">
        <f t="shared" si="99"/>
        <v>0.386591327392803</v>
      </c>
    </row>
    <row r="1541" spans="8:15">
      <c r="H1541" t="s">
        <v>8219</v>
      </c>
      <c r="I1541">
        <v>30</v>
      </c>
      <c r="J1541" s="21">
        <f t="shared" si="96"/>
        <v>-0.19475202174724102</v>
      </c>
      <c r="K1541" s="21">
        <f t="shared" si="97"/>
        <v>0.42279354204580544</v>
      </c>
      <c r="N1541" s="21">
        <f t="shared" si="98"/>
        <v>-0.28821436324833005</v>
      </c>
      <c r="O1541" s="21">
        <f t="shared" si="99"/>
        <v>0.386591327392803</v>
      </c>
    </row>
    <row r="1542" spans="8:15">
      <c r="H1542" t="s">
        <v>8219</v>
      </c>
      <c r="I1542">
        <v>103</v>
      </c>
      <c r="J1542" s="21">
        <f t="shared" si="96"/>
        <v>-0.10832855572630398</v>
      </c>
      <c r="K1542" s="21">
        <f t="shared" si="97"/>
        <v>0.45686753585223405</v>
      </c>
      <c r="N1542" s="21">
        <f t="shared" si="98"/>
        <v>-0.28821436324833005</v>
      </c>
      <c r="O1542" s="21">
        <f t="shared" si="99"/>
        <v>0.386591327392803</v>
      </c>
    </row>
    <row r="1543" spans="8:15">
      <c r="H1543" t="s">
        <v>8219</v>
      </c>
      <c r="I1543">
        <v>62</v>
      </c>
      <c r="J1543" s="21">
        <f t="shared" si="96"/>
        <v>-0.15686776266957</v>
      </c>
      <c r="K1543" s="21">
        <f t="shared" si="97"/>
        <v>0.43767453346415719</v>
      </c>
      <c r="N1543" s="21">
        <f t="shared" si="98"/>
        <v>-0.28821436324833005</v>
      </c>
      <c r="O1543" s="21">
        <f t="shared" si="99"/>
        <v>0.386591327392803</v>
      </c>
    </row>
    <row r="1544" spans="8:15">
      <c r="H1544" t="s">
        <v>8219</v>
      </c>
      <c r="I1544">
        <v>6</v>
      </c>
      <c r="J1544" s="21">
        <f t="shared" si="96"/>
        <v>-0.2231652160554943</v>
      </c>
      <c r="K1544" s="21">
        <f t="shared" si="97"/>
        <v>0.41170346142018982</v>
      </c>
      <c r="N1544" s="21">
        <f t="shared" si="98"/>
        <v>-0.28821436324833005</v>
      </c>
      <c r="O1544" s="21">
        <f t="shared" si="99"/>
        <v>0.386591327392803</v>
      </c>
    </row>
    <row r="1545" spans="8:15">
      <c r="H1545" t="s">
        <v>8219</v>
      </c>
      <c r="I1545">
        <v>182</v>
      </c>
      <c r="J1545" s="21">
        <f t="shared" si="96"/>
        <v>-1.4801791128303632E-2</v>
      </c>
      <c r="K1545" s="21">
        <f t="shared" si="97"/>
        <v>0.4940951553124126</v>
      </c>
      <c r="N1545" s="21">
        <f t="shared" si="98"/>
        <v>-0.28821436324833005</v>
      </c>
      <c r="O1545" s="21">
        <f t="shared" si="99"/>
        <v>0.386591327392803</v>
      </c>
    </row>
    <row r="1546" spans="8:15">
      <c r="H1546" t="s">
        <v>8219</v>
      </c>
      <c r="I1546">
        <v>145</v>
      </c>
      <c r="J1546" s="21">
        <f t="shared" si="96"/>
        <v>-5.8605465686860758E-2</v>
      </c>
      <c r="K1546" s="21">
        <f t="shared" si="97"/>
        <v>0.47663317858972981</v>
      </c>
      <c r="N1546" s="21">
        <f t="shared" si="98"/>
        <v>-0.28821436324833005</v>
      </c>
      <c r="O1546" s="21">
        <f t="shared" si="99"/>
        <v>0.386591327392803</v>
      </c>
    </row>
    <row r="1547" spans="8:15">
      <c r="H1547" t="s">
        <v>8219</v>
      </c>
      <c r="I1547">
        <v>25</v>
      </c>
      <c r="J1547" s="21">
        <f t="shared" si="96"/>
        <v>-0.20067143722812711</v>
      </c>
      <c r="K1547" s="21">
        <f t="shared" si="97"/>
        <v>0.42047774758660955</v>
      </c>
      <c r="N1547" s="21">
        <f t="shared" si="98"/>
        <v>-0.28821436324833005</v>
      </c>
      <c r="O1547" s="21">
        <f t="shared" si="99"/>
        <v>0.386591327392803</v>
      </c>
    </row>
    <row r="1548" spans="8:15">
      <c r="H1548" t="s">
        <v>8219</v>
      </c>
      <c r="I1548">
        <v>320</v>
      </c>
      <c r="J1548" s="21">
        <f t="shared" si="96"/>
        <v>0.14857407614415269</v>
      </c>
      <c r="K1548" s="21">
        <f t="shared" si="97"/>
        <v>0.55905513491212677</v>
      </c>
      <c r="N1548" s="21">
        <f t="shared" si="98"/>
        <v>-0.28821436324833005</v>
      </c>
      <c r="O1548" s="21">
        <f t="shared" si="99"/>
        <v>0.386591327392803</v>
      </c>
    </row>
    <row r="1549" spans="8:15">
      <c r="H1549" t="s">
        <v>8219</v>
      </c>
      <c r="I1549">
        <v>99</v>
      </c>
      <c r="J1549" s="21">
        <f t="shared" si="96"/>
        <v>-0.11306408811101286</v>
      </c>
      <c r="K1549" s="21">
        <f t="shared" si="97"/>
        <v>0.4549898729575298</v>
      </c>
      <c r="N1549" s="21">
        <f t="shared" si="98"/>
        <v>-0.28821436324833005</v>
      </c>
      <c r="O1549" s="21">
        <f t="shared" si="99"/>
        <v>0.386591327392803</v>
      </c>
    </row>
    <row r="1550" spans="8:15">
      <c r="H1550" t="s">
        <v>8219</v>
      </c>
      <c r="I1550">
        <v>348</v>
      </c>
      <c r="J1550" s="21">
        <f t="shared" si="96"/>
        <v>0.18172280283711484</v>
      </c>
      <c r="K1550" s="21">
        <f t="shared" si="97"/>
        <v>0.57209986507530464</v>
      </c>
      <c r="N1550" s="21">
        <f t="shared" si="98"/>
        <v>-0.28821436324833005</v>
      </c>
      <c r="O1550" s="21">
        <f t="shared" si="99"/>
        <v>0.386591327392803</v>
      </c>
    </row>
    <row r="1551" spans="8:15">
      <c r="H1551" t="s">
        <v>8219</v>
      </c>
      <c r="I1551">
        <v>41</v>
      </c>
      <c r="J1551" s="21">
        <f t="shared" si="96"/>
        <v>-0.1817293076892916</v>
      </c>
      <c r="K1551" s="21">
        <f t="shared" si="97"/>
        <v>0.42789758236240522</v>
      </c>
      <c r="N1551" s="21">
        <f t="shared" si="98"/>
        <v>-0.28821436324833005</v>
      </c>
      <c r="O1551" s="21">
        <f t="shared" si="99"/>
        <v>0.386591327392803</v>
      </c>
    </row>
    <row r="1552" spans="8:15">
      <c r="H1552" t="s">
        <v>8219</v>
      </c>
      <c r="I1552">
        <v>29</v>
      </c>
      <c r="J1552" s="21">
        <f t="shared" si="96"/>
        <v>-0.19593590484341825</v>
      </c>
      <c r="K1552" s="21">
        <f t="shared" si="97"/>
        <v>0.42233016695712094</v>
      </c>
      <c r="N1552" s="21">
        <f t="shared" si="98"/>
        <v>-0.28821436324833005</v>
      </c>
      <c r="O1552" s="21">
        <f t="shared" si="99"/>
        <v>0.386591327392803</v>
      </c>
    </row>
    <row r="1553" spans="8:15">
      <c r="H1553" t="s">
        <v>8219</v>
      </c>
      <c r="I1553">
        <v>25</v>
      </c>
      <c r="J1553" s="21">
        <f t="shared" si="96"/>
        <v>-0.20067143722812711</v>
      </c>
      <c r="K1553" s="21">
        <f t="shared" si="97"/>
        <v>0.42047774758660955</v>
      </c>
      <c r="N1553" s="21">
        <f t="shared" si="98"/>
        <v>-0.28821436324833005</v>
      </c>
      <c r="O1553" s="21">
        <f t="shared" si="99"/>
        <v>0.386591327392803</v>
      </c>
    </row>
    <row r="1554" spans="8:15">
      <c r="H1554" t="s">
        <v>8219</v>
      </c>
      <c r="I1554">
        <v>23</v>
      </c>
      <c r="J1554" s="21">
        <f t="shared" si="96"/>
        <v>-0.20303920342048157</v>
      </c>
      <c r="K1554" s="21">
        <f t="shared" si="97"/>
        <v>0.41955219522003828</v>
      </c>
      <c r="N1554" s="21">
        <f t="shared" si="98"/>
        <v>-0.28821436324833005</v>
      </c>
      <c r="O1554" s="21">
        <f t="shared" si="99"/>
        <v>0.386591327392803</v>
      </c>
    </row>
    <row r="1555" spans="8:15">
      <c r="H1555" t="s">
        <v>8219</v>
      </c>
      <c r="I1555">
        <v>1260</v>
      </c>
      <c r="J1555" s="21">
        <f t="shared" si="96"/>
        <v>1.2614241865507392</v>
      </c>
      <c r="K1555" s="21">
        <f t="shared" si="97"/>
        <v>0.89642197063025442</v>
      </c>
      <c r="N1555" s="21">
        <f t="shared" si="98"/>
        <v>-0.28821436324833005</v>
      </c>
      <c r="O1555" s="21">
        <f t="shared" si="99"/>
        <v>0.386591327392803</v>
      </c>
    </row>
    <row r="1556" spans="8:15">
      <c r="H1556" t="s">
        <v>8219</v>
      </c>
      <c r="I1556">
        <v>307</v>
      </c>
      <c r="J1556" s="21">
        <f t="shared" si="96"/>
        <v>0.13318359589384882</v>
      </c>
      <c r="K1556" s="21">
        <f t="shared" si="97"/>
        <v>0.55297590807619201</v>
      </c>
      <c r="N1556" s="21">
        <f t="shared" si="98"/>
        <v>-0.28821436324833005</v>
      </c>
      <c r="O1556" s="21">
        <f t="shared" si="99"/>
        <v>0.386591327392803</v>
      </c>
    </row>
    <row r="1557" spans="8:15">
      <c r="H1557" t="s">
        <v>8219</v>
      </c>
      <c r="I1557">
        <v>329</v>
      </c>
      <c r="J1557" s="21">
        <f t="shared" si="96"/>
        <v>0.15922902400974767</v>
      </c>
      <c r="K1557" s="21">
        <f t="shared" si="97"/>
        <v>0.56325578114130548</v>
      </c>
      <c r="N1557" s="21">
        <f t="shared" si="98"/>
        <v>-0.28821436324833005</v>
      </c>
      <c r="O1557" s="21">
        <f t="shared" si="99"/>
        <v>0.386591327392803</v>
      </c>
    </row>
    <row r="1558" spans="8:15">
      <c r="H1558" t="s">
        <v>8219</v>
      </c>
      <c r="I1558">
        <v>32</v>
      </c>
      <c r="J1558" s="21">
        <f t="shared" si="96"/>
        <v>-0.19238425555488659</v>
      </c>
      <c r="K1558" s="21">
        <f t="shared" si="97"/>
        <v>0.42372061214729434</v>
      </c>
      <c r="N1558" s="21">
        <f t="shared" si="98"/>
        <v>-0.28821436324833005</v>
      </c>
      <c r="O1558" s="21">
        <f t="shared" si="99"/>
        <v>0.386591327392803</v>
      </c>
    </row>
    <row r="1559" spans="8:15">
      <c r="H1559" t="s">
        <v>8219</v>
      </c>
      <c r="I1559">
        <v>27</v>
      </c>
      <c r="J1559" s="21">
        <f t="shared" si="96"/>
        <v>-0.19830367103577268</v>
      </c>
      <c r="K1559" s="21">
        <f t="shared" si="97"/>
        <v>0.42140373982723822</v>
      </c>
      <c r="N1559" s="21">
        <f t="shared" si="98"/>
        <v>-0.28821436324833005</v>
      </c>
      <c r="O1559" s="21">
        <f t="shared" si="99"/>
        <v>0.386591327392803</v>
      </c>
    </row>
    <row r="1560" spans="8:15">
      <c r="H1560" t="s">
        <v>8219</v>
      </c>
      <c r="I1560">
        <v>236</v>
      </c>
      <c r="J1560" s="21">
        <f t="shared" si="96"/>
        <v>4.9127896065266234E-2</v>
      </c>
      <c r="K1560" s="21">
        <f t="shared" si="97"/>
        <v>0.51959131380099333</v>
      </c>
      <c r="N1560" s="21">
        <f t="shared" si="98"/>
        <v>-0.28821436324833005</v>
      </c>
      <c r="O1560" s="21">
        <f t="shared" si="99"/>
        <v>0.386591327392803</v>
      </c>
    </row>
    <row r="1561" spans="8:15">
      <c r="H1561" t="s">
        <v>8219</v>
      </c>
      <c r="I1561">
        <v>42</v>
      </c>
      <c r="J1561" s="21">
        <f t="shared" si="96"/>
        <v>-0.1805454245931144</v>
      </c>
      <c r="K1561" s="21">
        <f t="shared" si="97"/>
        <v>0.42836219829451022</v>
      </c>
      <c r="N1561" s="21">
        <f t="shared" si="98"/>
        <v>-0.28821436324833005</v>
      </c>
      <c r="O1561" s="21">
        <f t="shared" si="99"/>
        <v>0.386591327392803</v>
      </c>
    </row>
    <row r="1562" spans="8:15">
      <c r="H1562" t="s">
        <v>8219</v>
      </c>
      <c r="I1562">
        <v>95</v>
      </c>
      <c r="J1562" s="21">
        <f t="shared" si="96"/>
        <v>-0.11779962049572175</v>
      </c>
      <c r="K1562" s="21">
        <f t="shared" si="97"/>
        <v>0.45311321512759184</v>
      </c>
      <c r="N1562" s="21">
        <f t="shared" si="98"/>
        <v>-0.28821436324833005</v>
      </c>
      <c r="O1562" s="21">
        <f t="shared" si="99"/>
        <v>0.386591327392803</v>
      </c>
    </row>
    <row r="1563" spans="8:15">
      <c r="H1563" t="s">
        <v>8219</v>
      </c>
      <c r="I1563">
        <v>37</v>
      </c>
      <c r="J1563" s="21">
        <f t="shared" si="96"/>
        <v>-0.18646484007400049</v>
      </c>
      <c r="K1563" s="21">
        <f t="shared" si="97"/>
        <v>0.42604012442217087</v>
      </c>
      <c r="N1563" s="21">
        <f t="shared" si="98"/>
        <v>-0.28821436324833005</v>
      </c>
      <c r="O1563" s="21">
        <f t="shared" si="99"/>
        <v>0.386591327392803</v>
      </c>
    </row>
    <row r="1564" spans="8:15">
      <c r="H1564" t="s">
        <v>8219</v>
      </c>
      <c r="I1564">
        <v>128</v>
      </c>
      <c r="J1564" s="21">
        <f t="shared" si="96"/>
        <v>-7.8731478321873494E-2</v>
      </c>
      <c r="K1564" s="21">
        <f t="shared" si="97"/>
        <v>0.46862310355294723</v>
      </c>
      <c r="N1564" s="21">
        <f t="shared" si="98"/>
        <v>-0.28821436324833005</v>
      </c>
      <c r="O1564" s="21">
        <f t="shared" si="99"/>
        <v>0.386591327392803</v>
      </c>
    </row>
    <row r="1565" spans="8:15">
      <c r="H1565" t="s">
        <v>8219</v>
      </c>
      <c r="I1565">
        <v>156</v>
      </c>
      <c r="J1565" s="21">
        <f t="shared" si="96"/>
        <v>-4.5582751628911344E-2</v>
      </c>
      <c r="K1565" s="21">
        <f t="shared" si="97"/>
        <v>0.48182140854365296</v>
      </c>
      <c r="N1565" s="21">
        <f t="shared" si="98"/>
        <v>-0.28821436324833005</v>
      </c>
      <c r="O1565" s="21">
        <f t="shared" si="99"/>
        <v>0.386591327392803</v>
      </c>
    </row>
    <row r="1566" spans="8:15">
      <c r="H1566" t="s">
        <v>8219</v>
      </c>
      <c r="I1566">
        <v>64</v>
      </c>
      <c r="J1566" s="21">
        <f t="shared" si="96"/>
        <v>-0.15449999647721555</v>
      </c>
      <c r="K1566" s="21">
        <f t="shared" si="97"/>
        <v>0.43860775699819587</v>
      </c>
      <c r="N1566" s="21">
        <f t="shared" si="98"/>
        <v>-0.28821436324833005</v>
      </c>
      <c r="O1566" s="21">
        <f t="shared" si="99"/>
        <v>0.386591327392803</v>
      </c>
    </row>
    <row r="1567" spans="8:15">
      <c r="H1567" t="s">
        <v>8219</v>
      </c>
      <c r="I1567">
        <v>58</v>
      </c>
      <c r="J1567" s="21">
        <f t="shared" si="96"/>
        <v>-0.16160329505427887</v>
      </c>
      <c r="K1567" s="21">
        <f t="shared" si="97"/>
        <v>0.43580913117281905</v>
      </c>
      <c r="N1567" s="21">
        <f t="shared" si="98"/>
        <v>-0.28821436324833005</v>
      </c>
      <c r="O1567" s="21">
        <f t="shared" si="99"/>
        <v>0.386591327392803</v>
      </c>
    </row>
    <row r="1568" spans="8:15">
      <c r="H1568" t="s">
        <v>8219</v>
      </c>
      <c r="I1568">
        <v>20</v>
      </c>
      <c r="J1568" s="21">
        <f t="shared" si="96"/>
        <v>-0.20659085270901323</v>
      </c>
      <c r="K1568" s="21">
        <f t="shared" si="97"/>
        <v>0.41816470232031444</v>
      </c>
      <c r="N1568" s="21">
        <f t="shared" si="98"/>
        <v>-0.28821436324833005</v>
      </c>
      <c r="O1568" s="21">
        <f t="shared" si="99"/>
        <v>0.386591327392803</v>
      </c>
    </row>
    <row r="1569" spans="8:15">
      <c r="H1569" t="s">
        <v>8219</v>
      </c>
      <c r="I1569">
        <v>47</v>
      </c>
      <c r="J1569" s="21">
        <f t="shared" si="96"/>
        <v>-0.17462600911222828</v>
      </c>
      <c r="K1569" s="21">
        <f t="shared" si="97"/>
        <v>0.43068675514080984</v>
      </c>
      <c r="N1569" s="21">
        <f t="shared" si="98"/>
        <v>-0.28821436324833005</v>
      </c>
      <c r="O1569" s="21">
        <f t="shared" si="99"/>
        <v>0.386591327392803</v>
      </c>
    </row>
    <row r="1570" spans="8:15">
      <c r="H1570" t="s">
        <v>8219</v>
      </c>
      <c r="I1570">
        <v>54</v>
      </c>
      <c r="J1570" s="21">
        <f t="shared" si="96"/>
        <v>-0.16633882743898776</v>
      </c>
      <c r="K1570" s="21">
        <f t="shared" si="97"/>
        <v>0.43394515588337612</v>
      </c>
      <c r="N1570" s="21">
        <f t="shared" si="98"/>
        <v>-0.28821436324833005</v>
      </c>
      <c r="O1570" s="21">
        <f t="shared" si="99"/>
        <v>0.386591327392803</v>
      </c>
    </row>
    <row r="1571" spans="8:15">
      <c r="H1571" t="s">
        <v>8219</v>
      </c>
      <c r="I1571">
        <v>9</v>
      </c>
      <c r="J1571" s="21">
        <f t="shared" si="96"/>
        <v>-0.21961356676696264</v>
      </c>
      <c r="K1571" s="21">
        <f t="shared" si="97"/>
        <v>0.41308606229819478</v>
      </c>
      <c r="N1571" s="21">
        <f t="shared" si="98"/>
        <v>-0.28821436324833005</v>
      </c>
      <c r="O1571" s="21">
        <f t="shared" si="99"/>
        <v>0.386591327392803</v>
      </c>
    </row>
    <row r="1572" spans="8:15">
      <c r="H1572" t="s">
        <v>8219</v>
      </c>
      <c r="I1572">
        <v>213</v>
      </c>
      <c r="J1572" s="21">
        <f t="shared" si="96"/>
        <v>2.189858485319018E-2</v>
      </c>
      <c r="K1572" s="21">
        <f t="shared" si="97"/>
        <v>0.50873557318551432</v>
      </c>
      <c r="N1572" s="21">
        <f t="shared" si="98"/>
        <v>-0.28821436324833005</v>
      </c>
      <c r="O1572" s="21">
        <f t="shared" si="99"/>
        <v>0.386591327392803</v>
      </c>
    </row>
    <row r="1573" spans="8:15">
      <c r="H1573" t="s">
        <v>8219</v>
      </c>
      <c r="I1573">
        <v>57</v>
      </c>
      <c r="J1573" s="21">
        <f t="shared" si="96"/>
        <v>-0.1627871781504561</v>
      </c>
      <c r="K1573" s="21">
        <f t="shared" si="97"/>
        <v>0.43534300197847797</v>
      </c>
      <c r="N1573" s="21">
        <f t="shared" si="98"/>
        <v>-0.28821436324833005</v>
      </c>
      <c r="O1573" s="21">
        <f t="shared" si="99"/>
        <v>0.386591327392803</v>
      </c>
    </row>
    <row r="1574" spans="8:15">
      <c r="H1574" t="s">
        <v>8219</v>
      </c>
      <c r="I1574">
        <v>25</v>
      </c>
      <c r="J1574" s="21">
        <f t="shared" si="96"/>
        <v>-0.20067143722812711</v>
      </c>
      <c r="K1574" s="21">
        <f t="shared" si="97"/>
        <v>0.42047774758660955</v>
      </c>
      <c r="N1574" s="21">
        <f t="shared" si="98"/>
        <v>-0.28821436324833005</v>
      </c>
      <c r="O1574" s="21">
        <f t="shared" si="99"/>
        <v>0.386591327392803</v>
      </c>
    </row>
    <row r="1575" spans="8:15">
      <c r="H1575" t="s">
        <v>8219</v>
      </c>
      <c r="I1575">
        <v>104</v>
      </c>
      <c r="J1575" s="21">
        <f t="shared" si="96"/>
        <v>-0.10714467263012677</v>
      </c>
      <c r="K1575" s="21">
        <f t="shared" si="97"/>
        <v>0.45733710374479575</v>
      </c>
      <c r="N1575" s="21">
        <f t="shared" si="98"/>
        <v>-0.28821436324833005</v>
      </c>
      <c r="O1575" s="21">
        <f t="shared" si="99"/>
        <v>0.386591327392803</v>
      </c>
    </row>
    <row r="1576" spans="8:15">
      <c r="H1576" t="s">
        <v>8219</v>
      </c>
      <c r="I1576">
        <v>34</v>
      </c>
      <c r="J1576" s="21">
        <f t="shared" si="96"/>
        <v>-0.19001648936253215</v>
      </c>
      <c r="K1576" s="21">
        <f t="shared" si="97"/>
        <v>0.42464810464462421</v>
      </c>
      <c r="N1576" s="21">
        <f t="shared" si="98"/>
        <v>-0.28821436324833005</v>
      </c>
      <c r="O1576" s="21">
        <f t="shared" si="99"/>
        <v>0.386591327392803</v>
      </c>
    </row>
    <row r="1577" spans="8:15">
      <c r="H1577" t="s">
        <v>8219</v>
      </c>
      <c r="I1577">
        <v>67</v>
      </c>
      <c r="J1577" s="21">
        <f t="shared" si="96"/>
        <v>-0.15094834718868388</v>
      </c>
      <c r="K1577" s="21">
        <f t="shared" si="97"/>
        <v>0.44000823092859576</v>
      </c>
      <c r="N1577" s="21">
        <f t="shared" si="98"/>
        <v>-0.28821436324833005</v>
      </c>
      <c r="O1577" s="21">
        <f t="shared" si="99"/>
        <v>0.386591327392803</v>
      </c>
    </row>
    <row r="1578" spans="8:15">
      <c r="H1578" t="s">
        <v>8219</v>
      </c>
      <c r="I1578">
        <v>241</v>
      </c>
      <c r="J1578" s="21">
        <f t="shared" si="96"/>
        <v>5.5047311546152333E-2</v>
      </c>
      <c r="K1578" s="21">
        <f t="shared" si="97"/>
        <v>0.52194961412818985</v>
      </c>
      <c r="N1578" s="21">
        <f t="shared" si="98"/>
        <v>-0.28821436324833005</v>
      </c>
      <c r="O1578" s="21">
        <f t="shared" si="99"/>
        <v>0.386591327392803</v>
      </c>
    </row>
    <row r="1579" spans="8:15">
      <c r="H1579" t="s">
        <v>8219</v>
      </c>
      <c r="I1579">
        <v>123</v>
      </c>
      <c r="J1579" s="21">
        <f t="shared" si="96"/>
        <v>-8.4650893802759586E-2</v>
      </c>
      <c r="K1579" s="21">
        <f t="shared" si="97"/>
        <v>0.46626946841710826</v>
      </c>
      <c r="N1579" s="21">
        <f t="shared" si="98"/>
        <v>-0.28821436324833005</v>
      </c>
      <c r="O1579" s="21">
        <f t="shared" si="99"/>
        <v>0.386591327392803</v>
      </c>
    </row>
    <row r="1580" spans="8:15">
      <c r="H1580" t="s">
        <v>8219</v>
      </c>
      <c r="I1580">
        <v>302</v>
      </c>
      <c r="J1580" s="21">
        <f t="shared" si="96"/>
        <v>0.12726418041296272</v>
      </c>
      <c r="K1580" s="21">
        <f t="shared" si="97"/>
        <v>0.55063434518477294</v>
      </c>
      <c r="N1580" s="21">
        <f t="shared" si="98"/>
        <v>-0.28821436324833005</v>
      </c>
      <c r="O1580" s="21">
        <f t="shared" si="99"/>
        <v>0.386591327392803</v>
      </c>
    </row>
    <row r="1581" spans="8:15">
      <c r="H1581" t="s">
        <v>8219</v>
      </c>
      <c r="I1581">
        <v>89</v>
      </c>
      <c r="J1581" s="21">
        <f t="shared" si="96"/>
        <v>-0.12490291907278506</v>
      </c>
      <c r="K1581" s="21">
        <f t="shared" si="97"/>
        <v>0.45030020369266877</v>
      </c>
      <c r="N1581" s="21">
        <f t="shared" si="98"/>
        <v>-0.28821436324833005</v>
      </c>
      <c r="O1581" s="21">
        <f t="shared" si="99"/>
        <v>0.386591327392803</v>
      </c>
    </row>
    <row r="1582" spans="8:15">
      <c r="H1582" t="s">
        <v>8219</v>
      </c>
      <c r="I1582">
        <v>41</v>
      </c>
      <c r="J1582" s="21">
        <f t="shared" si="96"/>
        <v>-0.1817293076892916</v>
      </c>
      <c r="K1582" s="21">
        <f t="shared" si="97"/>
        <v>0.42789758236240522</v>
      </c>
      <c r="N1582" s="21">
        <f t="shared" si="98"/>
        <v>-0.28821436324833005</v>
      </c>
      <c r="O1582" s="21">
        <f t="shared" si="99"/>
        <v>0.386591327392803</v>
      </c>
    </row>
    <row r="1583" spans="8:15">
      <c r="H1583" t="s">
        <v>8219</v>
      </c>
      <c r="I1583">
        <v>69</v>
      </c>
      <c r="J1583" s="21">
        <f t="shared" si="96"/>
        <v>-0.14858058099632945</v>
      </c>
      <c r="K1583" s="21">
        <f t="shared" si="97"/>
        <v>0.44094229851308525</v>
      </c>
      <c r="N1583" s="21">
        <f t="shared" si="98"/>
        <v>-0.28821436324833005</v>
      </c>
      <c r="O1583" s="21">
        <f t="shared" si="99"/>
        <v>0.386591327392803</v>
      </c>
    </row>
    <row r="1584" spans="8:15">
      <c r="H1584" t="s">
        <v>8219</v>
      </c>
      <c r="I1584">
        <v>52</v>
      </c>
      <c r="J1584" s="21">
        <f t="shared" si="96"/>
        <v>-0.16870659363134219</v>
      </c>
      <c r="K1584" s="21">
        <f t="shared" si="97"/>
        <v>0.43301371607940187</v>
      </c>
      <c r="N1584" s="21">
        <f t="shared" si="98"/>
        <v>-0.28821436324833005</v>
      </c>
      <c r="O1584" s="21">
        <f t="shared" si="99"/>
        <v>0.386591327392803</v>
      </c>
    </row>
    <row r="1585" spans="8:15">
      <c r="H1585" t="s">
        <v>8219</v>
      </c>
      <c r="I1585">
        <v>57</v>
      </c>
      <c r="J1585" s="21">
        <f t="shared" si="96"/>
        <v>-0.1627871781504561</v>
      </c>
      <c r="K1585" s="21">
        <f t="shared" si="97"/>
        <v>0.43534300197847797</v>
      </c>
      <c r="N1585" s="21">
        <f t="shared" si="98"/>
        <v>-0.28821436324833005</v>
      </c>
      <c r="O1585" s="21">
        <f t="shared" si="99"/>
        <v>0.386591327392803</v>
      </c>
    </row>
    <row r="1586" spans="8:15">
      <c r="H1586" t="s">
        <v>8219</v>
      </c>
      <c r="I1586">
        <v>74</v>
      </c>
      <c r="J1586" s="21">
        <f t="shared" si="96"/>
        <v>-0.14266116551544336</v>
      </c>
      <c r="K1586" s="21">
        <f t="shared" si="97"/>
        <v>0.44327889417822158</v>
      </c>
      <c r="N1586" s="21">
        <f t="shared" si="98"/>
        <v>-0.28821436324833005</v>
      </c>
      <c r="O1586" s="21">
        <f t="shared" si="99"/>
        <v>0.386591327392803</v>
      </c>
    </row>
    <row r="1587" spans="8:15">
      <c r="H1587" t="s">
        <v>8219</v>
      </c>
      <c r="I1587">
        <v>63</v>
      </c>
      <c r="J1587" s="21">
        <f t="shared" si="96"/>
        <v>-0.15568387957339277</v>
      </c>
      <c r="K1587" s="21">
        <f t="shared" si="97"/>
        <v>0.43814110223022118</v>
      </c>
      <c r="N1587" s="21">
        <f t="shared" si="98"/>
        <v>-0.28821436324833005</v>
      </c>
      <c r="O1587" s="21">
        <f t="shared" si="99"/>
        <v>0.386591327392803</v>
      </c>
    </row>
    <row r="1588" spans="8:15">
      <c r="H1588" t="s">
        <v>8219</v>
      </c>
      <c r="I1588">
        <v>72</v>
      </c>
      <c r="J1588" s="21">
        <f t="shared" si="96"/>
        <v>-0.14502893170779779</v>
      </c>
      <c r="K1588" s="21">
        <f t="shared" si="97"/>
        <v>0.44234401453813776</v>
      </c>
      <c r="N1588" s="21">
        <f t="shared" si="98"/>
        <v>-0.28821436324833005</v>
      </c>
      <c r="O1588" s="21">
        <f t="shared" si="99"/>
        <v>0.386591327392803</v>
      </c>
    </row>
    <row r="1589" spans="8:15">
      <c r="H1589" t="s">
        <v>8219</v>
      </c>
      <c r="I1589">
        <v>71</v>
      </c>
      <c r="J1589" s="21">
        <f t="shared" si="96"/>
        <v>-0.14621281480397502</v>
      </c>
      <c r="K1589" s="21">
        <f t="shared" si="97"/>
        <v>0.44187669476401492</v>
      </c>
      <c r="N1589" s="21">
        <f t="shared" si="98"/>
        <v>-0.28821436324833005</v>
      </c>
      <c r="O1589" s="21">
        <f t="shared" si="99"/>
        <v>0.386591327392803</v>
      </c>
    </row>
    <row r="1590" spans="8:15">
      <c r="H1590" t="s">
        <v>8219</v>
      </c>
      <c r="I1590">
        <v>21</v>
      </c>
      <c r="J1590" s="21">
        <f t="shared" si="96"/>
        <v>-0.205406969612836</v>
      </c>
      <c r="K1590" s="21">
        <f t="shared" si="97"/>
        <v>0.41862708770502882</v>
      </c>
      <c r="N1590" s="21">
        <f t="shared" si="98"/>
        <v>-0.28821436324833005</v>
      </c>
      <c r="O1590" s="21">
        <f t="shared" si="99"/>
        <v>0.386591327392803</v>
      </c>
    </row>
    <row r="1591" spans="8:15">
      <c r="H1591" t="s">
        <v>8219</v>
      </c>
      <c r="I1591">
        <v>930</v>
      </c>
      <c r="J1591" s="21">
        <f t="shared" si="96"/>
        <v>0.87074276481225676</v>
      </c>
      <c r="K1591" s="21">
        <f t="shared" si="97"/>
        <v>0.80805268866442814</v>
      </c>
      <c r="N1591" s="21">
        <f t="shared" si="98"/>
        <v>-0.28821436324833005</v>
      </c>
      <c r="O1591" s="21">
        <f t="shared" si="99"/>
        <v>0.386591327392803</v>
      </c>
    </row>
    <row r="1592" spans="8:15">
      <c r="H1592" t="s">
        <v>8219</v>
      </c>
      <c r="I1592">
        <v>55</v>
      </c>
      <c r="J1592" s="21">
        <f t="shared" si="96"/>
        <v>-0.16515494434281053</v>
      </c>
      <c r="K1592" s="21">
        <f t="shared" si="97"/>
        <v>0.43441101369818969</v>
      </c>
      <c r="N1592" s="21">
        <f t="shared" si="98"/>
        <v>-0.28821436324833005</v>
      </c>
      <c r="O1592" s="21">
        <f t="shared" si="99"/>
        <v>0.386591327392803</v>
      </c>
    </row>
    <row r="1593" spans="8:15">
      <c r="H1593" t="s">
        <v>8219</v>
      </c>
      <c r="I1593">
        <v>61</v>
      </c>
      <c r="J1593" s="21">
        <f t="shared" si="96"/>
        <v>-0.15805164576574721</v>
      </c>
      <c r="K1593" s="21">
        <f t="shared" si="97"/>
        <v>0.43720805133796614</v>
      </c>
      <c r="N1593" s="21">
        <f t="shared" si="98"/>
        <v>-0.28821436324833005</v>
      </c>
      <c r="O1593" s="21">
        <f t="shared" si="99"/>
        <v>0.386591327392803</v>
      </c>
    </row>
    <row r="1594" spans="8:15">
      <c r="H1594" t="s">
        <v>8219</v>
      </c>
      <c r="I1594">
        <v>82</v>
      </c>
      <c r="J1594" s="21">
        <f t="shared" si="96"/>
        <v>-0.13319010074602561</v>
      </c>
      <c r="K1594" s="21">
        <f t="shared" si="97"/>
        <v>0.44702151977802468</v>
      </c>
      <c r="N1594" s="21">
        <f t="shared" si="98"/>
        <v>-0.28821436324833005</v>
      </c>
      <c r="O1594" s="21">
        <f t="shared" si="99"/>
        <v>0.386591327392803</v>
      </c>
    </row>
    <row r="1595" spans="8:15">
      <c r="H1595" t="s">
        <v>8219</v>
      </c>
      <c r="I1595">
        <v>71</v>
      </c>
      <c r="J1595" s="21">
        <f t="shared" si="96"/>
        <v>-0.14621281480397502</v>
      </c>
      <c r="K1595" s="21">
        <f t="shared" si="97"/>
        <v>0.44187669476401492</v>
      </c>
      <c r="N1595" s="21">
        <f t="shared" si="98"/>
        <v>-0.28821436324833005</v>
      </c>
      <c r="O1595" s="21">
        <f t="shared" si="99"/>
        <v>0.386591327392803</v>
      </c>
    </row>
    <row r="1596" spans="8:15">
      <c r="H1596" t="s">
        <v>8219</v>
      </c>
      <c r="I1596">
        <v>117</v>
      </c>
      <c r="J1596" s="21">
        <f t="shared" si="96"/>
        <v>-9.1754192379822908E-2</v>
      </c>
      <c r="K1596" s="21">
        <f t="shared" si="97"/>
        <v>0.4634466698262103</v>
      </c>
      <c r="N1596" s="21">
        <f t="shared" si="98"/>
        <v>-0.28821436324833005</v>
      </c>
      <c r="O1596" s="21">
        <f t="shared" si="99"/>
        <v>0.386591327392803</v>
      </c>
    </row>
    <row r="1597" spans="8:15">
      <c r="H1597" t="s">
        <v>8219</v>
      </c>
      <c r="I1597">
        <v>29</v>
      </c>
      <c r="J1597" s="21">
        <f t="shared" si="96"/>
        <v>-0.19593590484341825</v>
      </c>
      <c r="K1597" s="21">
        <f t="shared" si="97"/>
        <v>0.42233016695712094</v>
      </c>
      <c r="N1597" s="21">
        <f t="shared" si="98"/>
        <v>-0.28821436324833005</v>
      </c>
      <c r="O1597" s="21">
        <f t="shared" si="99"/>
        <v>0.386591327392803</v>
      </c>
    </row>
    <row r="1598" spans="8:15">
      <c r="H1598" t="s">
        <v>8219</v>
      </c>
      <c r="I1598">
        <v>74</v>
      </c>
      <c r="J1598" s="21">
        <f t="shared" si="96"/>
        <v>-0.14266116551544336</v>
      </c>
      <c r="K1598" s="21">
        <f t="shared" si="97"/>
        <v>0.44327889417822158</v>
      </c>
      <c r="N1598" s="21">
        <f t="shared" si="98"/>
        <v>-0.28821436324833005</v>
      </c>
      <c r="O1598" s="21">
        <f t="shared" si="99"/>
        <v>0.386591327392803</v>
      </c>
    </row>
    <row r="1599" spans="8:15">
      <c r="H1599" t="s">
        <v>8219</v>
      </c>
      <c r="I1599">
        <v>23</v>
      </c>
      <c r="J1599" s="21">
        <f t="shared" si="96"/>
        <v>-0.20303920342048157</v>
      </c>
      <c r="K1599" s="21">
        <f t="shared" si="97"/>
        <v>0.41955219522003828</v>
      </c>
      <c r="N1599" s="21">
        <f t="shared" si="98"/>
        <v>-0.28821436324833005</v>
      </c>
      <c r="O1599" s="21">
        <f t="shared" si="99"/>
        <v>0.386591327392803</v>
      </c>
    </row>
    <row r="1600" spans="8:15">
      <c r="H1600" t="s">
        <v>8219</v>
      </c>
      <c r="I1600">
        <v>60</v>
      </c>
      <c r="J1600" s="21">
        <f t="shared" si="96"/>
        <v>-0.15923552886192444</v>
      </c>
      <c r="K1600" s="21">
        <f t="shared" si="97"/>
        <v>0.43674165648924912</v>
      </c>
      <c r="N1600" s="21">
        <f t="shared" si="98"/>
        <v>-0.28821436324833005</v>
      </c>
      <c r="O1600" s="21">
        <f t="shared" si="99"/>
        <v>0.386591327392803</v>
      </c>
    </row>
    <row r="1601" spans="8:15">
      <c r="H1601" t="s">
        <v>8219</v>
      </c>
      <c r="I1601">
        <v>55</v>
      </c>
      <c r="J1601" s="21">
        <f t="shared" si="96"/>
        <v>-0.16515494434281053</v>
      </c>
      <c r="K1601" s="21">
        <f t="shared" si="97"/>
        <v>0.43441101369818969</v>
      </c>
      <c r="N1601" s="21">
        <f t="shared" si="98"/>
        <v>-0.28821436324833005</v>
      </c>
      <c r="O1601" s="21">
        <f t="shared" si="99"/>
        <v>0.386591327392803</v>
      </c>
    </row>
    <row r="1602" spans="8:15">
      <c r="H1602" t="s">
        <v>8219</v>
      </c>
      <c r="I1602">
        <v>51</v>
      </c>
      <c r="J1602" s="21">
        <f t="shared" ref="J1602:J1665" si="100">STANDARDIZE(I1602,$B$7,$B$12)</f>
        <v>-0.16989047672751942</v>
      </c>
      <c r="K1602" s="21">
        <f t="shared" ref="K1602:K1665" si="101">_xlfn.NORM.S.DIST(J1602,TRUE)</f>
        <v>0.43254813535908976</v>
      </c>
      <c r="N1602" s="21">
        <f t="shared" ref="N1602:N1665" si="102">STANDARDIZE(M1602,$C$7,$C$12)</f>
        <v>-0.28821436324833005</v>
      </c>
      <c r="O1602" s="21">
        <f t="shared" ref="O1602:O1665" si="103">_xlfn.NORM.S.DIST(N1602,TRUE)</f>
        <v>0.386591327392803</v>
      </c>
    </row>
    <row r="1603" spans="8:15">
      <c r="H1603" t="s">
        <v>8219</v>
      </c>
      <c r="I1603">
        <v>78</v>
      </c>
      <c r="J1603" s="21">
        <f t="shared" si="100"/>
        <v>-0.13792563313073447</v>
      </c>
      <c r="K1603" s="21">
        <f t="shared" si="101"/>
        <v>0.4451495958540907</v>
      </c>
      <c r="N1603" s="21">
        <f t="shared" si="102"/>
        <v>-0.28821436324833005</v>
      </c>
      <c r="O1603" s="21">
        <f t="shared" si="103"/>
        <v>0.386591327392803</v>
      </c>
    </row>
    <row r="1604" spans="8:15">
      <c r="H1604" t="s">
        <v>8219</v>
      </c>
      <c r="I1604">
        <v>62</v>
      </c>
      <c r="J1604" s="21">
        <f t="shared" si="100"/>
        <v>-0.15686776266957</v>
      </c>
      <c r="K1604" s="21">
        <f t="shared" si="101"/>
        <v>0.43767453346415719</v>
      </c>
      <c r="N1604" s="21">
        <f t="shared" si="102"/>
        <v>-0.28821436324833005</v>
      </c>
      <c r="O1604" s="21">
        <f t="shared" si="103"/>
        <v>0.386591327392803</v>
      </c>
    </row>
    <row r="1605" spans="8:15">
      <c r="H1605" t="s">
        <v>8219</v>
      </c>
      <c r="I1605">
        <v>45</v>
      </c>
      <c r="J1605" s="21">
        <f t="shared" si="100"/>
        <v>-0.17699377530458274</v>
      </c>
      <c r="K1605" s="21">
        <f t="shared" si="101"/>
        <v>0.4297566394881519</v>
      </c>
      <c r="N1605" s="21">
        <f t="shared" si="102"/>
        <v>-0.28821436324833005</v>
      </c>
      <c r="O1605" s="21">
        <f t="shared" si="103"/>
        <v>0.386591327392803</v>
      </c>
    </row>
    <row r="1606" spans="8:15">
      <c r="H1606" t="s">
        <v>8219</v>
      </c>
      <c r="I1606">
        <v>15</v>
      </c>
      <c r="J1606" s="21">
        <f t="shared" si="100"/>
        <v>-0.21251026818989932</v>
      </c>
      <c r="K1606" s="21">
        <f t="shared" si="101"/>
        <v>0.41585448393325064</v>
      </c>
      <c r="N1606" s="21">
        <f t="shared" si="102"/>
        <v>-0.28821436324833005</v>
      </c>
      <c r="O1606" s="21">
        <f t="shared" si="103"/>
        <v>0.386591327392803</v>
      </c>
    </row>
    <row r="1607" spans="8:15">
      <c r="H1607" t="s">
        <v>8219</v>
      </c>
      <c r="I1607">
        <v>151</v>
      </c>
      <c r="J1607" s="21">
        <f t="shared" si="100"/>
        <v>-5.1502167109797443E-2</v>
      </c>
      <c r="K1607" s="21">
        <f t="shared" si="101"/>
        <v>0.47946268752057475</v>
      </c>
      <c r="N1607" s="21">
        <f t="shared" si="102"/>
        <v>-0.28821436324833005</v>
      </c>
      <c r="O1607" s="21">
        <f t="shared" si="103"/>
        <v>0.386591327392803</v>
      </c>
    </row>
    <row r="1608" spans="8:15">
      <c r="H1608" t="s">
        <v>8219</v>
      </c>
      <c r="I1608">
        <v>68</v>
      </c>
      <c r="J1608" s="21">
        <f t="shared" si="100"/>
        <v>-0.14976446409250668</v>
      </c>
      <c r="K1608" s="21">
        <f t="shared" si="101"/>
        <v>0.44047522331745503</v>
      </c>
      <c r="N1608" s="21">
        <f t="shared" si="102"/>
        <v>-0.28821436324833005</v>
      </c>
      <c r="O1608" s="21">
        <f t="shared" si="103"/>
        <v>0.386591327392803</v>
      </c>
    </row>
    <row r="1609" spans="8:15">
      <c r="H1609" t="s">
        <v>8219</v>
      </c>
      <c r="I1609">
        <v>46</v>
      </c>
      <c r="J1609" s="21">
        <f t="shared" si="100"/>
        <v>-0.17580989220840551</v>
      </c>
      <c r="K1609" s="21">
        <f t="shared" si="101"/>
        <v>0.43022164891630016</v>
      </c>
      <c r="N1609" s="21">
        <f t="shared" si="102"/>
        <v>-0.28821436324833005</v>
      </c>
      <c r="O1609" s="21">
        <f t="shared" si="103"/>
        <v>0.386591327392803</v>
      </c>
    </row>
    <row r="1610" spans="8:15">
      <c r="H1610" t="s">
        <v>8219</v>
      </c>
      <c r="I1610">
        <v>24</v>
      </c>
      <c r="J1610" s="21">
        <f t="shared" si="100"/>
        <v>-0.20185532032430434</v>
      </c>
      <c r="K1610" s="21">
        <f t="shared" si="101"/>
        <v>0.42001491610780073</v>
      </c>
      <c r="N1610" s="21">
        <f t="shared" si="102"/>
        <v>-0.28821436324833005</v>
      </c>
      <c r="O1610" s="21">
        <f t="shared" si="103"/>
        <v>0.386591327392803</v>
      </c>
    </row>
    <row r="1611" spans="8:15">
      <c r="H1611" t="s">
        <v>8219</v>
      </c>
      <c r="I1611">
        <v>70</v>
      </c>
      <c r="J1611" s="21">
        <f t="shared" si="100"/>
        <v>-0.14739669790015222</v>
      </c>
      <c r="K1611" s="21">
        <f t="shared" si="101"/>
        <v>0.44140945587541125</v>
      </c>
      <c r="N1611" s="21">
        <f t="shared" si="102"/>
        <v>-0.28821436324833005</v>
      </c>
      <c r="O1611" s="21">
        <f t="shared" si="103"/>
        <v>0.386591327392803</v>
      </c>
    </row>
    <row r="1612" spans="8:15">
      <c r="H1612" t="s">
        <v>8219</v>
      </c>
      <c r="I1612">
        <v>244</v>
      </c>
      <c r="J1612" s="21">
        <f t="shared" si="100"/>
        <v>5.8598960834683987E-2</v>
      </c>
      <c r="K1612" s="21">
        <f t="shared" si="101"/>
        <v>0.52336423080188932</v>
      </c>
      <c r="N1612" s="21">
        <f t="shared" si="102"/>
        <v>-0.28821436324833005</v>
      </c>
      <c r="O1612" s="21">
        <f t="shared" si="103"/>
        <v>0.386591327392803</v>
      </c>
    </row>
    <row r="1613" spans="8:15">
      <c r="H1613" t="s">
        <v>8219</v>
      </c>
      <c r="I1613">
        <v>82</v>
      </c>
      <c r="J1613" s="21">
        <f t="shared" si="100"/>
        <v>-0.13319010074602561</v>
      </c>
      <c r="K1613" s="21">
        <f t="shared" si="101"/>
        <v>0.44702151977802468</v>
      </c>
      <c r="N1613" s="21">
        <f t="shared" si="102"/>
        <v>-0.28821436324833005</v>
      </c>
      <c r="O1613" s="21">
        <f t="shared" si="103"/>
        <v>0.386591327392803</v>
      </c>
    </row>
    <row r="1614" spans="8:15">
      <c r="H1614" t="s">
        <v>8219</v>
      </c>
      <c r="I1614">
        <v>226</v>
      </c>
      <c r="J1614" s="21">
        <f t="shared" si="100"/>
        <v>3.7289065103494036E-2</v>
      </c>
      <c r="K1614" s="21">
        <f t="shared" si="101"/>
        <v>0.51487273789308796</v>
      </c>
      <c r="N1614" s="21">
        <f t="shared" si="102"/>
        <v>-0.28821436324833005</v>
      </c>
      <c r="O1614" s="21">
        <f t="shared" si="103"/>
        <v>0.386591327392803</v>
      </c>
    </row>
    <row r="1615" spans="8:15">
      <c r="H1615" t="s">
        <v>8219</v>
      </c>
      <c r="I1615">
        <v>60</v>
      </c>
      <c r="J1615" s="21">
        <f t="shared" si="100"/>
        <v>-0.15923552886192444</v>
      </c>
      <c r="K1615" s="21">
        <f t="shared" si="101"/>
        <v>0.43674165648924912</v>
      </c>
      <c r="N1615" s="21">
        <f t="shared" si="102"/>
        <v>-0.28821436324833005</v>
      </c>
      <c r="O1615" s="21">
        <f t="shared" si="103"/>
        <v>0.386591327392803</v>
      </c>
    </row>
    <row r="1616" spans="8:15">
      <c r="H1616" t="s">
        <v>8219</v>
      </c>
      <c r="I1616">
        <v>322</v>
      </c>
      <c r="J1616" s="21">
        <f t="shared" si="100"/>
        <v>0.15094184233650712</v>
      </c>
      <c r="K1616" s="21">
        <f t="shared" si="101"/>
        <v>0.55998920340656122</v>
      </c>
      <c r="N1616" s="21">
        <f t="shared" si="102"/>
        <v>-0.28821436324833005</v>
      </c>
      <c r="O1616" s="21">
        <f t="shared" si="103"/>
        <v>0.386591327392803</v>
      </c>
    </row>
    <row r="1617" spans="8:15">
      <c r="H1617" t="s">
        <v>8219</v>
      </c>
      <c r="I1617">
        <v>94</v>
      </c>
      <c r="J1617" s="21">
        <f t="shared" si="100"/>
        <v>-0.11898350359189896</v>
      </c>
      <c r="K1617" s="21">
        <f t="shared" si="101"/>
        <v>0.45264421257902987</v>
      </c>
      <c r="N1617" s="21">
        <f t="shared" si="102"/>
        <v>-0.28821436324833005</v>
      </c>
      <c r="O1617" s="21">
        <f t="shared" si="103"/>
        <v>0.386591327392803</v>
      </c>
    </row>
    <row r="1618" spans="8:15">
      <c r="H1618" t="s">
        <v>8219</v>
      </c>
      <c r="I1618">
        <v>47</v>
      </c>
      <c r="J1618" s="21">
        <f t="shared" si="100"/>
        <v>-0.17462600911222828</v>
      </c>
      <c r="K1618" s="21">
        <f t="shared" si="101"/>
        <v>0.43068675514080984</v>
      </c>
      <c r="N1618" s="21">
        <f t="shared" si="102"/>
        <v>-0.28821436324833005</v>
      </c>
      <c r="O1618" s="21">
        <f t="shared" si="103"/>
        <v>0.386591327392803</v>
      </c>
    </row>
    <row r="1619" spans="8:15">
      <c r="H1619" t="s">
        <v>8219</v>
      </c>
      <c r="I1619">
        <v>115</v>
      </c>
      <c r="J1619" s="21">
        <f t="shared" si="100"/>
        <v>-9.4121958572177353E-2</v>
      </c>
      <c r="K1619" s="21">
        <f t="shared" si="101"/>
        <v>0.46250613869671464</v>
      </c>
      <c r="N1619" s="21">
        <f t="shared" si="102"/>
        <v>-0.28821436324833005</v>
      </c>
      <c r="O1619" s="21">
        <f t="shared" si="103"/>
        <v>0.386591327392803</v>
      </c>
    </row>
    <row r="1620" spans="8:15">
      <c r="H1620" t="s">
        <v>8219</v>
      </c>
      <c r="I1620">
        <v>134</v>
      </c>
      <c r="J1620" s="21">
        <f t="shared" si="100"/>
        <v>-7.1628179744810172E-2</v>
      </c>
      <c r="K1620" s="21">
        <f t="shared" si="101"/>
        <v>0.47144890673788808</v>
      </c>
      <c r="N1620" s="21">
        <f t="shared" si="102"/>
        <v>-0.28821436324833005</v>
      </c>
      <c r="O1620" s="21">
        <f t="shared" si="103"/>
        <v>0.386591327392803</v>
      </c>
    </row>
    <row r="1621" spans="8:15">
      <c r="H1621" t="s">
        <v>8219</v>
      </c>
      <c r="I1621">
        <v>35</v>
      </c>
      <c r="J1621" s="21">
        <f t="shared" si="100"/>
        <v>-0.18883260626635492</v>
      </c>
      <c r="K1621" s="21">
        <f t="shared" si="101"/>
        <v>0.42511200772646551</v>
      </c>
      <c r="N1621" s="21">
        <f t="shared" si="102"/>
        <v>-0.28821436324833005</v>
      </c>
      <c r="O1621" s="21">
        <f t="shared" si="103"/>
        <v>0.386591327392803</v>
      </c>
    </row>
    <row r="1622" spans="8:15">
      <c r="H1622" t="s">
        <v>8219</v>
      </c>
      <c r="I1622">
        <v>104</v>
      </c>
      <c r="J1622" s="21">
        <f t="shared" si="100"/>
        <v>-0.10714467263012677</v>
      </c>
      <c r="K1622" s="21">
        <f t="shared" si="101"/>
        <v>0.45733710374479575</v>
      </c>
      <c r="N1622" s="21">
        <f t="shared" si="102"/>
        <v>-0.28821436324833005</v>
      </c>
      <c r="O1622" s="21">
        <f t="shared" si="103"/>
        <v>0.386591327392803</v>
      </c>
    </row>
    <row r="1623" spans="8:15">
      <c r="H1623" t="s">
        <v>8219</v>
      </c>
      <c r="I1623">
        <v>184</v>
      </c>
      <c r="J1623" s="21">
        <f t="shared" si="100"/>
        <v>-1.2434024935949192E-2</v>
      </c>
      <c r="K1623" s="21">
        <f t="shared" si="101"/>
        <v>0.49503966955310852</v>
      </c>
      <c r="N1623" s="21">
        <f t="shared" si="102"/>
        <v>-0.28821436324833005</v>
      </c>
      <c r="O1623" s="21">
        <f t="shared" si="103"/>
        <v>0.386591327392803</v>
      </c>
    </row>
    <row r="1624" spans="8:15">
      <c r="H1624" t="s">
        <v>8219</v>
      </c>
      <c r="I1624">
        <v>119</v>
      </c>
      <c r="J1624" s="21">
        <f t="shared" si="100"/>
        <v>-8.9386426187468476E-2</v>
      </c>
      <c r="K1624" s="21">
        <f t="shared" si="101"/>
        <v>0.46438740531052336</v>
      </c>
      <c r="N1624" s="21">
        <f t="shared" si="102"/>
        <v>-0.28821436324833005</v>
      </c>
      <c r="O1624" s="21">
        <f t="shared" si="103"/>
        <v>0.386591327392803</v>
      </c>
    </row>
    <row r="1625" spans="8:15">
      <c r="H1625" t="s">
        <v>8219</v>
      </c>
      <c r="I1625">
        <v>59</v>
      </c>
      <c r="J1625" s="21">
        <f t="shared" si="100"/>
        <v>-0.16041941195810167</v>
      </c>
      <c r="K1625" s="21">
        <f t="shared" si="101"/>
        <v>0.43627534955524322</v>
      </c>
      <c r="N1625" s="21">
        <f t="shared" si="102"/>
        <v>-0.28821436324833005</v>
      </c>
      <c r="O1625" s="21">
        <f t="shared" si="103"/>
        <v>0.386591327392803</v>
      </c>
    </row>
    <row r="1626" spans="8:15">
      <c r="H1626" t="s">
        <v>8219</v>
      </c>
      <c r="I1626">
        <v>113</v>
      </c>
      <c r="J1626" s="21">
        <f t="shared" si="100"/>
        <v>-9.6489724764531784E-2</v>
      </c>
      <c r="K1626" s="21">
        <f t="shared" si="101"/>
        <v>0.46156581714939748</v>
      </c>
      <c r="N1626" s="21">
        <f t="shared" si="102"/>
        <v>-0.28821436324833005</v>
      </c>
      <c r="O1626" s="21">
        <f t="shared" si="103"/>
        <v>0.386591327392803</v>
      </c>
    </row>
    <row r="1627" spans="8:15">
      <c r="H1627" t="s">
        <v>8219</v>
      </c>
      <c r="I1627">
        <v>84</v>
      </c>
      <c r="J1627" s="21">
        <f t="shared" si="100"/>
        <v>-0.13082233455367115</v>
      </c>
      <c r="K1627" s="21">
        <f t="shared" si="101"/>
        <v>0.44795792720903976</v>
      </c>
      <c r="N1627" s="21">
        <f t="shared" si="102"/>
        <v>-0.28821436324833005</v>
      </c>
      <c r="O1627" s="21">
        <f t="shared" si="103"/>
        <v>0.386591327392803</v>
      </c>
    </row>
    <row r="1628" spans="8:15">
      <c r="H1628" t="s">
        <v>8219</v>
      </c>
      <c r="I1628">
        <v>74</v>
      </c>
      <c r="J1628" s="21">
        <f t="shared" si="100"/>
        <v>-0.14266116551544336</v>
      </c>
      <c r="K1628" s="21">
        <f t="shared" si="101"/>
        <v>0.44327889417822158</v>
      </c>
      <c r="N1628" s="21">
        <f t="shared" si="102"/>
        <v>-0.28821436324833005</v>
      </c>
      <c r="O1628" s="21">
        <f t="shared" si="103"/>
        <v>0.386591327392803</v>
      </c>
    </row>
    <row r="1629" spans="8:15">
      <c r="H1629" t="s">
        <v>8219</v>
      </c>
      <c r="I1629">
        <v>216</v>
      </c>
      <c r="J1629" s="21">
        <f t="shared" si="100"/>
        <v>2.5450234141721838E-2</v>
      </c>
      <c r="K1629" s="21">
        <f t="shared" si="101"/>
        <v>0.5101520784921515</v>
      </c>
      <c r="N1629" s="21">
        <f t="shared" si="102"/>
        <v>-0.28821436324833005</v>
      </c>
      <c r="O1629" s="21">
        <f t="shared" si="103"/>
        <v>0.386591327392803</v>
      </c>
    </row>
    <row r="1630" spans="8:15">
      <c r="H1630" t="s">
        <v>8219</v>
      </c>
      <c r="I1630">
        <v>39</v>
      </c>
      <c r="J1630" s="21">
        <f t="shared" si="100"/>
        <v>-0.18409707388164603</v>
      </c>
      <c r="K1630" s="21">
        <f t="shared" si="101"/>
        <v>0.4269686509764512</v>
      </c>
      <c r="N1630" s="21">
        <f t="shared" si="102"/>
        <v>-0.28821436324833005</v>
      </c>
      <c r="O1630" s="21">
        <f t="shared" si="103"/>
        <v>0.386591327392803</v>
      </c>
    </row>
    <row r="1631" spans="8:15">
      <c r="H1631" t="s">
        <v>8219</v>
      </c>
      <c r="I1631">
        <v>21</v>
      </c>
      <c r="J1631" s="21">
        <f t="shared" si="100"/>
        <v>-0.205406969612836</v>
      </c>
      <c r="K1631" s="21">
        <f t="shared" si="101"/>
        <v>0.41862708770502882</v>
      </c>
      <c r="N1631" s="21">
        <f t="shared" si="102"/>
        <v>-0.28821436324833005</v>
      </c>
      <c r="O1631" s="21">
        <f t="shared" si="103"/>
        <v>0.386591327392803</v>
      </c>
    </row>
    <row r="1632" spans="8:15">
      <c r="H1632" t="s">
        <v>8219</v>
      </c>
      <c r="I1632">
        <v>30</v>
      </c>
      <c r="J1632" s="21">
        <f t="shared" si="100"/>
        <v>-0.19475202174724102</v>
      </c>
      <c r="K1632" s="21">
        <f t="shared" si="101"/>
        <v>0.42279354204580544</v>
      </c>
      <c r="N1632" s="21">
        <f t="shared" si="102"/>
        <v>-0.28821436324833005</v>
      </c>
      <c r="O1632" s="21">
        <f t="shared" si="103"/>
        <v>0.386591327392803</v>
      </c>
    </row>
    <row r="1633" spans="8:15">
      <c r="H1633" t="s">
        <v>8219</v>
      </c>
      <c r="I1633">
        <v>37</v>
      </c>
      <c r="J1633" s="21">
        <f t="shared" si="100"/>
        <v>-0.18646484007400049</v>
      </c>
      <c r="K1633" s="21">
        <f t="shared" si="101"/>
        <v>0.42604012442217087</v>
      </c>
      <c r="N1633" s="21">
        <f t="shared" si="102"/>
        <v>-0.28821436324833005</v>
      </c>
      <c r="O1633" s="21">
        <f t="shared" si="103"/>
        <v>0.386591327392803</v>
      </c>
    </row>
    <row r="1634" spans="8:15">
      <c r="H1634" t="s">
        <v>8219</v>
      </c>
      <c r="I1634">
        <v>202</v>
      </c>
      <c r="J1634" s="21">
        <f t="shared" si="100"/>
        <v>8.8758707952407631E-3</v>
      </c>
      <c r="K1634" s="21">
        <f t="shared" si="101"/>
        <v>0.50354091364270581</v>
      </c>
      <c r="N1634" s="21">
        <f t="shared" si="102"/>
        <v>-0.28821436324833005</v>
      </c>
      <c r="O1634" s="21">
        <f t="shared" si="103"/>
        <v>0.386591327392803</v>
      </c>
    </row>
    <row r="1635" spans="8:15">
      <c r="H1635" t="s">
        <v>8219</v>
      </c>
      <c r="I1635">
        <v>37</v>
      </c>
      <c r="J1635" s="21">
        <f t="shared" si="100"/>
        <v>-0.18646484007400049</v>
      </c>
      <c r="K1635" s="21">
        <f t="shared" si="101"/>
        <v>0.42604012442217087</v>
      </c>
      <c r="N1635" s="21">
        <f t="shared" si="102"/>
        <v>-0.28821436324833005</v>
      </c>
      <c r="O1635" s="21">
        <f t="shared" si="103"/>
        <v>0.386591327392803</v>
      </c>
    </row>
    <row r="1636" spans="8:15">
      <c r="H1636" t="s">
        <v>8219</v>
      </c>
      <c r="I1636">
        <v>28</v>
      </c>
      <c r="J1636" s="21">
        <f t="shared" si="100"/>
        <v>-0.19711978793959548</v>
      </c>
      <c r="K1636" s="21">
        <f t="shared" si="101"/>
        <v>0.42186689934285598</v>
      </c>
      <c r="N1636" s="21">
        <f t="shared" si="102"/>
        <v>-0.28821436324833005</v>
      </c>
      <c r="O1636" s="21">
        <f t="shared" si="103"/>
        <v>0.386591327392803</v>
      </c>
    </row>
    <row r="1637" spans="8:15">
      <c r="H1637" t="s">
        <v>8219</v>
      </c>
      <c r="I1637">
        <v>26</v>
      </c>
      <c r="J1637" s="21">
        <f t="shared" si="100"/>
        <v>-0.19948755413194991</v>
      </c>
      <c r="K1637" s="21">
        <f t="shared" si="101"/>
        <v>0.4209406890340468</v>
      </c>
      <c r="N1637" s="21">
        <f t="shared" si="102"/>
        <v>-0.28821436324833005</v>
      </c>
      <c r="O1637" s="21">
        <f t="shared" si="103"/>
        <v>0.386591327392803</v>
      </c>
    </row>
    <row r="1638" spans="8:15">
      <c r="H1638" t="s">
        <v>8219</v>
      </c>
      <c r="I1638">
        <v>61</v>
      </c>
      <c r="J1638" s="21">
        <f t="shared" si="100"/>
        <v>-0.15805164576574721</v>
      </c>
      <c r="K1638" s="21">
        <f t="shared" si="101"/>
        <v>0.43720805133796614</v>
      </c>
      <c r="N1638" s="21">
        <f t="shared" si="102"/>
        <v>-0.28821436324833005</v>
      </c>
      <c r="O1638" s="21">
        <f t="shared" si="103"/>
        <v>0.386591327392803</v>
      </c>
    </row>
    <row r="1639" spans="8:15">
      <c r="H1639" t="s">
        <v>8219</v>
      </c>
      <c r="I1639">
        <v>115</v>
      </c>
      <c r="J1639" s="21">
        <f t="shared" si="100"/>
        <v>-9.4121958572177353E-2</v>
      </c>
      <c r="K1639" s="21">
        <f t="shared" si="101"/>
        <v>0.46250613869671464</v>
      </c>
      <c r="N1639" s="21">
        <f t="shared" si="102"/>
        <v>-0.28821436324833005</v>
      </c>
      <c r="O1639" s="21">
        <f t="shared" si="103"/>
        <v>0.386591327392803</v>
      </c>
    </row>
    <row r="1640" spans="8:15">
      <c r="H1640" t="s">
        <v>8219</v>
      </c>
      <c r="I1640">
        <v>181</v>
      </c>
      <c r="J1640" s="21">
        <f t="shared" si="100"/>
        <v>-1.5985674224480852E-2</v>
      </c>
      <c r="K1640" s="21">
        <f t="shared" si="101"/>
        <v>0.49362291027443161</v>
      </c>
      <c r="N1640" s="21">
        <f t="shared" si="102"/>
        <v>-0.28821436324833005</v>
      </c>
      <c r="O1640" s="21">
        <f t="shared" si="103"/>
        <v>0.386591327392803</v>
      </c>
    </row>
    <row r="1641" spans="8:15">
      <c r="H1641" t="s">
        <v>8219</v>
      </c>
      <c r="I1641">
        <v>110</v>
      </c>
      <c r="J1641" s="21">
        <f t="shared" si="100"/>
        <v>-0.10004137405306344</v>
      </c>
      <c r="K1641" s="21">
        <f t="shared" si="101"/>
        <v>0.46015573922118808</v>
      </c>
      <c r="N1641" s="21">
        <f t="shared" si="102"/>
        <v>-0.28821436324833005</v>
      </c>
      <c r="O1641" s="21">
        <f t="shared" si="103"/>
        <v>0.386591327392803</v>
      </c>
    </row>
    <row r="1642" spans="8:15">
      <c r="H1642" t="s">
        <v>8219</v>
      </c>
      <c r="I1642">
        <v>269</v>
      </c>
      <c r="J1642" s="21">
        <f t="shared" si="100"/>
        <v>8.8196038239114483E-2</v>
      </c>
      <c r="K1642" s="21">
        <f t="shared" si="101"/>
        <v>0.53513956696222498</v>
      </c>
      <c r="N1642" s="21">
        <f t="shared" si="102"/>
        <v>-0.28821436324833005</v>
      </c>
      <c r="O1642" s="21">
        <f t="shared" si="103"/>
        <v>0.386591327392803</v>
      </c>
    </row>
    <row r="1643" spans="8:15">
      <c r="H1643" t="s">
        <v>8219</v>
      </c>
      <c r="I1643">
        <v>79</v>
      </c>
      <c r="J1643" s="21">
        <f t="shared" si="100"/>
        <v>-0.13674175003455727</v>
      </c>
      <c r="K1643" s="21">
        <f t="shared" si="101"/>
        <v>0.44561746385757939</v>
      </c>
      <c r="N1643" s="21">
        <f t="shared" si="102"/>
        <v>-0.28821436324833005</v>
      </c>
      <c r="O1643" s="21">
        <f t="shared" si="103"/>
        <v>0.386591327392803</v>
      </c>
    </row>
    <row r="1644" spans="8:15">
      <c r="H1644" t="s">
        <v>8219</v>
      </c>
      <c r="I1644">
        <v>104</v>
      </c>
      <c r="J1644" s="21">
        <f t="shared" si="100"/>
        <v>-0.10714467263012677</v>
      </c>
      <c r="K1644" s="21">
        <f t="shared" si="101"/>
        <v>0.45733710374479575</v>
      </c>
      <c r="N1644" s="21">
        <f t="shared" si="102"/>
        <v>-0.28821436324833005</v>
      </c>
      <c r="O1644" s="21">
        <f t="shared" si="103"/>
        <v>0.386591327392803</v>
      </c>
    </row>
    <row r="1645" spans="8:15">
      <c r="H1645" t="s">
        <v>8219</v>
      </c>
      <c r="I1645">
        <v>34</v>
      </c>
      <c r="J1645" s="21">
        <f t="shared" si="100"/>
        <v>-0.19001648936253215</v>
      </c>
      <c r="K1645" s="21">
        <f t="shared" si="101"/>
        <v>0.42464810464462421</v>
      </c>
      <c r="N1645" s="21">
        <f t="shared" si="102"/>
        <v>-0.28821436324833005</v>
      </c>
      <c r="O1645" s="21">
        <f t="shared" si="103"/>
        <v>0.386591327392803</v>
      </c>
    </row>
    <row r="1646" spans="8:15">
      <c r="H1646" t="s">
        <v>8219</v>
      </c>
      <c r="I1646">
        <v>167</v>
      </c>
      <c r="J1646" s="21">
        <f t="shared" si="100"/>
        <v>-3.2560037570961924E-2</v>
      </c>
      <c r="K1646" s="21">
        <f t="shared" si="101"/>
        <v>0.48701271915940492</v>
      </c>
      <c r="N1646" s="21">
        <f t="shared" si="102"/>
        <v>-0.28821436324833005</v>
      </c>
      <c r="O1646" s="21">
        <f t="shared" si="103"/>
        <v>0.386591327392803</v>
      </c>
    </row>
    <row r="1647" spans="8:15">
      <c r="H1647" t="s">
        <v>8219</v>
      </c>
      <c r="I1647">
        <v>183</v>
      </c>
      <c r="J1647" s="21">
        <f t="shared" si="100"/>
        <v>-1.3617908032126412E-2</v>
      </c>
      <c r="K1647" s="21">
        <f t="shared" si="101"/>
        <v>0.49456740862589377</v>
      </c>
      <c r="N1647" s="21">
        <f t="shared" si="102"/>
        <v>-0.28821436324833005</v>
      </c>
      <c r="O1647" s="21">
        <f t="shared" si="103"/>
        <v>0.386591327392803</v>
      </c>
    </row>
    <row r="1648" spans="8:15">
      <c r="H1648" t="s">
        <v>8219</v>
      </c>
      <c r="I1648">
        <v>71</v>
      </c>
      <c r="J1648" s="21">
        <f t="shared" si="100"/>
        <v>-0.14621281480397502</v>
      </c>
      <c r="K1648" s="21">
        <f t="shared" si="101"/>
        <v>0.44187669476401492</v>
      </c>
      <c r="N1648" s="21">
        <f t="shared" si="102"/>
        <v>-0.28821436324833005</v>
      </c>
      <c r="O1648" s="21">
        <f t="shared" si="103"/>
        <v>0.386591327392803</v>
      </c>
    </row>
    <row r="1649" spans="8:15">
      <c r="H1649" t="s">
        <v>8219</v>
      </c>
      <c r="I1649">
        <v>69</v>
      </c>
      <c r="J1649" s="21">
        <f t="shared" si="100"/>
        <v>-0.14858058099632945</v>
      </c>
      <c r="K1649" s="21">
        <f t="shared" si="101"/>
        <v>0.44094229851308525</v>
      </c>
      <c r="N1649" s="21">
        <f t="shared" si="102"/>
        <v>-0.28821436324833005</v>
      </c>
      <c r="O1649" s="21">
        <f t="shared" si="103"/>
        <v>0.386591327392803</v>
      </c>
    </row>
    <row r="1650" spans="8:15">
      <c r="H1650" t="s">
        <v>8219</v>
      </c>
      <c r="I1650">
        <v>270</v>
      </c>
      <c r="J1650" s="21">
        <f t="shared" si="100"/>
        <v>8.9379921335291698E-2</v>
      </c>
      <c r="K1650" s="21">
        <f t="shared" si="101"/>
        <v>0.53561000997466368</v>
      </c>
      <c r="N1650" s="21">
        <f t="shared" si="102"/>
        <v>-0.28821436324833005</v>
      </c>
      <c r="O1650" s="21">
        <f t="shared" si="103"/>
        <v>0.386591327392803</v>
      </c>
    </row>
    <row r="1651" spans="8:15">
      <c r="H1651" t="s">
        <v>8219</v>
      </c>
      <c r="I1651">
        <v>193</v>
      </c>
      <c r="J1651" s="21">
        <f t="shared" si="100"/>
        <v>-1.7790770703542149E-3</v>
      </c>
      <c r="K1651" s="21">
        <f t="shared" si="101"/>
        <v>0.49929025131094906</v>
      </c>
      <c r="N1651" s="21">
        <f t="shared" si="102"/>
        <v>-0.28821436324833005</v>
      </c>
      <c r="O1651" s="21">
        <f t="shared" si="103"/>
        <v>0.386591327392803</v>
      </c>
    </row>
    <row r="1652" spans="8:15">
      <c r="H1652" t="s">
        <v>8219</v>
      </c>
      <c r="I1652">
        <v>57</v>
      </c>
      <c r="J1652" s="21">
        <f t="shared" si="100"/>
        <v>-0.1627871781504561</v>
      </c>
      <c r="K1652" s="21">
        <f t="shared" si="101"/>
        <v>0.43534300197847797</v>
      </c>
      <c r="N1652" s="21">
        <f t="shared" si="102"/>
        <v>-0.28821436324833005</v>
      </c>
      <c r="O1652" s="21">
        <f t="shared" si="103"/>
        <v>0.386591327392803</v>
      </c>
    </row>
    <row r="1653" spans="8:15">
      <c r="H1653" t="s">
        <v>8219</v>
      </c>
      <c r="I1653">
        <v>200</v>
      </c>
      <c r="J1653" s="21">
        <f t="shared" si="100"/>
        <v>6.5081046028863231E-3</v>
      </c>
      <c r="K1653" s="21">
        <f t="shared" si="101"/>
        <v>0.5025963397631743</v>
      </c>
      <c r="N1653" s="21">
        <f t="shared" si="102"/>
        <v>-0.28821436324833005</v>
      </c>
      <c r="O1653" s="21">
        <f t="shared" si="103"/>
        <v>0.386591327392803</v>
      </c>
    </row>
    <row r="1654" spans="8:15">
      <c r="H1654" t="s">
        <v>8219</v>
      </c>
      <c r="I1654">
        <v>88</v>
      </c>
      <c r="J1654" s="21">
        <f t="shared" si="100"/>
        <v>-0.12608680216896229</v>
      </c>
      <c r="K1654" s="21">
        <f t="shared" si="101"/>
        <v>0.44983160721772081</v>
      </c>
      <c r="N1654" s="21">
        <f t="shared" si="102"/>
        <v>-0.28821436324833005</v>
      </c>
      <c r="O1654" s="21">
        <f t="shared" si="103"/>
        <v>0.386591327392803</v>
      </c>
    </row>
    <row r="1655" spans="8:15">
      <c r="H1655" t="s">
        <v>8219</v>
      </c>
      <c r="I1655">
        <v>213</v>
      </c>
      <c r="J1655" s="21">
        <f t="shared" si="100"/>
        <v>2.189858485319018E-2</v>
      </c>
      <c r="K1655" s="21">
        <f t="shared" si="101"/>
        <v>0.50873557318551432</v>
      </c>
      <c r="N1655" s="21">
        <f t="shared" si="102"/>
        <v>-0.28821436324833005</v>
      </c>
      <c r="O1655" s="21">
        <f t="shared" si="103"/>
        <v>0.386591327392803</v>
      </c>
    </row>
    <row r="1656" spans="8:15">
      <c r="H1656" t="s">
        <v>8219</v>
      </c>
      <c r="I1656">
        <v>20</v>
      </c>
      <c r="J1656" s="21">
        <f t="shared" si="100"/>
        <v>-0.20659085270901323</v>
      </c>
      <c r="K1656" s="21">
        <f t="shared" si="101"/>
        <v>0.41816470232031444</v>
      </c>
      <c r="N1656" s="21">
        <f t="shared" si="102"/>
        <v>-0.28821436324833005</v>
      </c>
      <c r="O1656" s="21">
        <f t="shared" si="103"/>
        <v>0.386591327392803</v>
      </c>
    </row>
    <row r="1657" spans="8:15">
      <c r="H1657" t="s">
        <v>8219</v>
      </c>
      <c r="I1657">
        <v>50</v>
      </c>
      <c r="J1657" s="21">
        <f t="shared" si="100"/>
        <v>-0.17107435982369662</v>
      </c>
      <c r="K1657" s="21">
        <f t="shared" si="101"/>
        <v>0.43208264827181631</v>
      </c>
      <c r="N1657" s="21">
        <f t="shared" si="102"/>
        <v>-0.28821436324833005</v>
      </c>
      <c r="O1657" s="21">
        <f t="shared" si="103"/>
        <v>0.386591327392803</v>
      </c>
    </row>
    <row r="1658" spans="8:15">
      <c r="H1658" t="s">
        <v>8219</v>
      </c>
      <c r="I1658">
        <v>115</v>
      </c>
      <c r="J1658" s="21">
        <f t="shared" si="100"/>
        <v>-9.4121958572177353E-2</v>
      </c>
      <c r="K1658" s="21">
        <f t="shared" si="101"/>
        <v>0.46250613869671464</v>
      </c>
      <c r="N1658" s="21">
        <f t="shared" si="102"/>
        <v>-0.28821436324833005</v>
      </c>
      <c r="O1658" s="21">
        <f t="shared" si="103"/>
        <v>0.386591327392803</v>
      </c>
    </row>
    <row r="1659" spans="8:15">
      <c r="H1659" t="s">
        <v>8219</v>
      </c>
      <c r="I1659">
        <v>186</v>
      </c>
      <c r="J1659" s="21">
        <f t="shared" si="100"/>
        <v>-1.0066258743594753E-2</v>
      </c>
      <c r="K1659" s="21">
        <f t="shared" si="101"/>
        <v>0.49598421160151596</v>
      </c>
      <c r="N1659" s="21">
        <f t="shared" si="102"/>
        <v>-0.28821436324833005</v>
      </c>
      <c r="O1659" s="21">
        <f t="shared" si="103"/>
        <v>0.386591327392803</v>
      </c>
    </row>
    <row r="1660" spans="8:15">
      <c r="H1660" t="s">
        <v>8219</v>
      </c>
      <c r="I1660">
        <v>18</v>
      </c>
      <c r="J1660" s="21">
        <f t="shared" si="100"/>
        <v>-0.20895861890136766</v>
      </c>
      <c r="K1660" s="21">
        <f t="shared" si="101"/>
        <v>0.41724027139930514</v>
      </c>
      <c r="N1660" s="21">
        <f t="shared" si="102"/>
        <v>-0.28821436324833005</v>
      </c>
      <c r="O1660" s="21">
        <f t="shared" si="103"/>
        <v>0.386591327392803</v>
      </c>
    </row>
    <row r="1661" spans="8:15">
      <c r="H1661" t="s">
        <v>8219</v>
      </c>
      <c r="I1661">
        <v>176</v>
      </c>
      <c r="J1661" s="21">
        <f t="shared" si="100"/>
        <v>-2.1905089705366948E-2</v>
      </c>
      <c r="K1661" s="21">
        <f t="shared" si="101"/>
        <v>0.49126183237626281</v>
      </c>
      <c r="N1661" s="21">
        <f t="shared" si="102"/>
        <v>-0.28821436324833005</v>
      </c>
      <c r="O1661" s="21">
        <f t="shared" si="103"/>
        <v>0.386591327392803</v>
      </c>
    </row>
    <row r="1662" spans="8:15">
      <c r="H1662" t="s">
        <v>8219</v>
      </c>
      <c r="I1662">
        <v>41</v>
      </c>
      <c r="J1662" s="21">
        <f t="shared" si="100"/>
        <v>-0.1817293076892916</v>
      </c>
      <c r="K1662" s="21">
        <f t="shared" si="101"/>
        <v>0.42789758236240522</v>
      </c>
      <c r="N1662" s="21">
        <f t="shared" si="102"/>
        <v>-0.28821436324833005</v>
      </c>
      <c r="O1662" s="21">
        <f t="shared" si="103"/>
        <v>0.386591327392803</v>
      </c>
    </row>
    <row r="1663" spans="8:15">
      <c r="H1663" t="s">
        <v>8219</v>
      </c>
      <c r="I1663">
        <v>75</v>
      </c>
      <c r="J1663" s="21">
        <f t="shared" si="100"/>
        <v>-0.14147728241926613</v>
      </c>
      <c r="K1663" s="21">
        <f t="shared" si="101"/>
        <v>0.44374645276098784</v>
      </c>
      <c r="N1663" s="21">
        <f t="shared" si="102"/>
        <v>-0.28821436324833005</v>
      </c>
      <c r="O1663" s="21">
        <f t="shared" si="103"/>
        <v>0.386591327392803</v>
      </c>
    </row>
    <row r="1664" spans="8:15">
      <c r="H1664" t="s">
        <v>8219</v>
      </c>
      <c r="I1664">
        <v>97</v>
      </c>
      <c r="J1664" s="21">
        <f t="shared" si="100"/>
        <v>-0.1154318543033673</v>
      </c>
      <c r="K1664" s="21">
        <f t="shared" si="101"/>
        <v>0.45405141581263653</v>
      </c>
      <c r="N1664" s="21">
        <f t="shared" si="102"/>
        <v>-0.28821436324833005</v>
      </c>
      <c r="O1664" s="21">
        <f t="shared" si="103"/>
        <v>0.386591327392803</v>
      </c>
    </row>
    <row r="1665" spans="8:15">
      <c r="H1665" t="s">
        <v>8219</v>
      </c>
      <c r="I1665">
        <v>73</v>
      </c>
      <c r="J1665" s="21">
        <f t="shared" si="100"/>
        <v>-0.14384504861162059</v>
      </c>
      <c r="K1665" s="21">
        <f t="shared" si="101"/>
        <v>0.44281141455668371</v>
      </c>
      <c r="N1665" s="21">
        <f t="shared" si="102"/>
        <v>-0.28821436324833005</v>
      </c>
      <c r="O1665" s="21">
        <f t="shared" si="103"/>
        <v>0.386591327392803</v>
      </c>
    </row>
    <row r="1666" spans="8:15">
      <c r="H1666" t="s">
        <v>8219</v>
      </c>
      <c r="I1666">
        <v>49</v>
      </c>
      <c r="J1666" s="21">
        <f t="shared" ref="J1666:J1729" si="104">STANDARDIZE(I1666,$B$7,$B$12)</f>
        <v>-0.17225824291987385</v>
      </c>
      <c r="K1666" s="21">
        <f t="shared" ref="K1666:K1729" si="105">_xlfn.NORM.S.DIST(J1666,TRUE)</f>
        <v>0.43161725545103624</v>
      </c>
      <c r="N1666" s="21">
        <f t="shared" ref="N1666:N1729" si="106">STANDARDIZE(M1666,$C$7,$C$12)</f>
        <v>-0.28821436324833005</v>
      </c>
      <c r="O1666" s="21">
        <f t="shared" ref="O1666:O1729" si="107">_xlfn.NORM.S.DIST(N1666,TRUE)</f>
        <v>0.386591327392803</v>
      </c>
    </row>
    <row r="1667" spans="8:15">
      <c r="H1667" t="s">
        <v>8219</v>
      </c>
      <c r="I1667">
        <v>134</v>
      </c>
      <c r="J1667" s="21">
        <f t="shared" si="104"/>
        <v>-7.1628179744810172E-2</v>
      </c>
      <c r="K1667" s="21">
        <f t="shared" si="105"/>
        <v>0.47144890673788808</v>
      </c>
      <c r="N1667" s="21">
        <f t="shared" si="106"/>
        <v>-0.28821436324833005</v>
      </c>
      <c r="O1667" s="21">
        <f t="shared" si="107"/>
        <v>0.386591327392803</v>
      </c>
    </row>
    <row r="1668" spans="8:15">
      <c r="H1668" t="s">
        <v>8219</v>
      </c>
      <c r="I1668">
        <v>68</v>
      </c>
      <c r="J1668" s="21">
        <f t="shared" si="104"/>
        <v>-0.14976446409250668</v>
      </c>
      <c r="K1668" s="21">
        <f t="shared" si="105"/>
        <v>0.44047522331745503</v>
      </c>
      <c r="N1668" s="21">
        <f t="shared" si="106"/>
        <v>-0.28821436324833005</v>
      </c>
      <c r="O1668" s="21">
        <f t="shared" si="107"/>
        <v>0.386591327392803</v>
      </c>
    </row>
    <row r="1669" spans="8:15">
      <c r="H1669" t="s">
        <v>8219</v>
      </c>
      <c r="I1669">
        <v>49</v>
      </c>
      <c r="J1669" s="21">
        <f t="shared" si="104"/>
        <v>-0.17225824291987385</v>
      </c>
      <c r="K1669" s="21">
        <f t="shared" si="105"/>
        <v>0.43161725545103624</v>
      </c>
      <c r="N1669" s="21">
        <f t="shared" si="106"/>
        <v>-0.28821436324833005</v>
      </c>
      <c r="O1669" s="21">
        <f t="shared" si="107"/>
        <v>0.386591327392803</v>
      </c>
    </row>
    <row r="1670" spans="8:15">
      <c r="H1670" t="s">
        <v>8219</v>
      </c>
      <c r="I1670">
        <v>63</v>
      </c>
      <c r="J1670" s="21">
        <f t="shared" si="104"/>
        <v>-0.15568387957339277</v>
      </c>
      <c r="K1670" s="21">
        <f t="shared" si="105"/>
        <v>0.43814110223022118</v>
      </c>
      <c r="N1670" s="21">
        <f t="shared" si="106"/>
        <v>-0.28821436324833005</v>
      </c>
      <c r="O1670" s="21">
        <f t="shared" si="107"/>
        <v>0.386591327392803</v>
      </c>
    </row>
    <row r="1671" spans="8:15">
      <c r="H1671" t="s">
        <v>8219</v>
      </c>
      <c r="I1671">
        <v>163</v>
      </c>
      <c r="J1671" s="21">
        <f t="shared" si="104"/>
        <v>-3.7295569955670807E-2</v>
      </c>
      <c r="K1671" s="21">
        <f t="shared" si="105"/>
        <v>0.48512466885022115</v>
      </c>
      <c r="N1671" s="21">
        <f t="shared" si="106"/>
        <v>-0.28821436324833005</v>
      </c>
      <c r="O1671" s="21">
        <f t="shared" si="107"/>
        <v>0.386591327392803</v>
      </c>
    </row>
    <row r="1672" spans="8:15">
      <c r="H1672" t="s">
        <v>8219</v>
      </c>
      <c r="I1672">
        <v>288</v>
      </c>
      <c r="J1672" s="21">
        <f t="shared" si="104"/>
        <v>0.11068981706648165</v>
      </c>
      <c r="K1672" s="21">
        <f t="shared" si="105"/>
        <v>0.54406883941975148</v>
      </c>
      <c r="N1672" s="21">
        <f t="shared" si="106"/>
        <v>-0.28821436324833005</v>
      </c>
      <c r="O1672" s="21">
        <f t="shared" si="107"/>
        <v>0.386591327392803</v>
      </c>
    </row>
    <row r="1673" spans="8:15">
      <c r="H1673" t="s">
        <v>8219</v>
      </c>
      <c r="I1673">
        <v>42</v>
      </c>
      <c r="J1673" s="21">
        <f t="shared" si="104"/>
        <v>-0.1805454245931144</v>
      </c>
      <c r="K1673" s="21">
        <f t="shared" si="105"/>
        <v>0.42836219829451022</v>
      </c>
      <c r="N1673" s="21">
        <f t="shared" si="106"/>
        <v>-0.28821436324833005</v>
      </c>
      <c r="O1673" s="21">
        <f t="shared" si="107"/>
        <v>0.386591327392803</v>
      </c>
    </row>
    <row r="1674" spans="8:15">
      <c r="H1674" t="s">
        <v>8219</v>
      </c>
      <c r="I1674">
        <v>70</v>
      </c>
      <c r="J1674" s="21">
        <f t="shared" si="104"/>
        <v>-0.14739669790015222</v>
      </c>
      <c r="K1674" s="21">
        <f t="shared" si="105"/>
        <v>0.44140945587541125</v>
      </c>
      <c r="N1674" s="21">
        <f t="shared" si="106"/>
        <v>-0.28821436324833005</v>
      </c>
      <c r="O1674" s="21">
        <f t="shared" si="107"/>
        <v>0.386591327392803</v>
      </c>
    </row>
    <row r="1675" spans="8:15">
      <c r="H1675" t="s">
        <v>8219</v>
      </c>
      <c r="I1675">
        <v>30</v>
      </c>
      <c r="J1675" s="21">
        <f t="shared" si="104"/>
        <v>-0.19475202174724102</v>
      </c>
      <c r="K1675" s="21">
        <f t="shared" si="105"/>
        <v>0.42279354204580544</v>
      </c>
      <c r="N1675" s="21">
        <f t="shared" si="106"/>
        <v>-0.28821436324833005</v>
      </c>
      <c r="O1675" s="21">
        <f t="shared" si="107"/>
        <v>0.386591327392803</v>
      </c>
    </row>
    <row r="1676" spans="8:15">
      <c r="H1676" t="s">
        <v>8219</v>
      </c>
      <c r="I1676">
        <v>51</v>
      </c>
      <c r="J1676" s="21">
        <f t="shared" si="104"/>
        <v>-0.16989047672751942</v>
      </c>
      <c r="K1676" s="21">
        <f t="shared" si="105"/>
        <v>0.43254813535908976</v>
      </c>
      <c r="N1676" s="21">
        <f t="shared" si="106"/>
        <v>-0.28821436324833005</v>
      </c>
      <c r="O1676" s="21">
        <f t="shared" si="107"/>
        <v>0.386591327392803</v>
      </c>
    </row>
    <row r="1677" spans="8:15">
      <c r="H1677" t="s">
        <v>8219</v>
      </c>
      <c r="I1677">
        <v>145</v>
      </c>
      <c r="J1677" s="21">
        <f t="shared" si="104"/>
        <v>-5.8605465686860758E-2</v>
      </c>
      <c r="K1677" s="21">
        <f t="shared" si="105"/>
        <v>0.47663317858972981</v>
      </c>
      <c r="N1677" s="21">
        <f t="shared" si="106"/>
        <v>-0.28821436324833005</v>
      </c>
      <c r="O1677" s="21">
        <f t="shared" si="107"/>
        <v>0.386591327392803</v>
      </c>
    </row>
    <row r="1678" spans="8:15">
      <c r="H1678" t="s">
        <v>8219</v>
      </c>
      <c r="I1678">
        <v>21</v>
      </c>
      <c r="J1678" s="21">
        <f t="shared" si="104"/>
        <v>-0.205406969612836</v>
      </c>
      <c r="K1678" s="21">
        <f t="shared" si="105"/>
        <v>0.41862708770502882</v>
      </c>
      <c r="N1678" s="21">
        <f t="shared" si="106"/>
        <v>-0.28821436324833005</v>
      </c>
      <c r="O1678" s="21">
        <f t="shared" si="107"/>
        <v>0.386591327392803</v>
      </c>
    </row>
    <row r="1679" spans="8:15">
      <c r="H1679" t="s">
        <v>8219</v>
      </c>
      <c r="I1679">
        <v>286</v>
      </c>
      <c r="J1679" s="21">
        <f t="shared" si="104"/>
        <v>0.10832205087412722</v>
      </c>
      <c r="K1679" s="21">
        <f t="shared" si="105"/>
        <v>0.54312988426832831</v>
      </c>
      <c r="N1679" s="21">
        <f t="shared" si="106"/>
        <v>-0.28821436324833005</v>
      </c>
      <c r="O1679" s="21">
        <f t="shared" si="107"/>
        <v>0.386591327392803</v>
      </c>
    </row>
    <row r="1680" spans="8:15">
      <c r="H1680" t="s">
        <v>8219</v>
      </c>
      <c r="I1680">
        <v>12</v>
      </c>
      <c r="J1680" s="21">
        <f t="shared" si="104"/>
        <v>-0.21606191747843098</v>
      </c>
      <c r="K1680" s="21">
        <f t="shared" si="105"/>
        <v>0.4144697420111193</v>
      </c>
      <c r="N1680" s="21">
        <f t="shared" si="106"/>
        <v>-0.28821436324833005</v>
      </c>
      <c r="O1680" s="21">
        <f t="shared" si="107"/>
        <v>0.386591327392803</v>
      </c>
    </row>
    <row r="1681" spans="8:15">
      <c r="H1681" t="s">
        <v>8219</v>
      </c>
      <c r="I1681">
        <v>100</v>
      </c>
      <c r="J1681" s="21">
        <f t="shared" si="104"/>
        <v>-0.11188020501483564</v>
      </c>
      <c r="K1681" s="21">
        <f t="shared" si="105"/>
        <v>0.45545919607989593</v>
      </c>
      <c r="N1681" s="21">
        <f t="shared" si="106"/>
        <v>-0.28821436324833005</v>
      </c>
      <c r="O1681" s="21">
        <f t="shared" si="107"/>
        <v>0.386591327392803</v>
      </c>
    </row>
    <row r="1682" spans="8:15">
      <c r="H1682" t="s">
        <v>8219</v>
      </c>
      <c r="I1682">
        <v>100</v>
      </c>
      <c r="J1682" s="21">
        <f t="shared" si="104"/>
        <v>-0.11188020501483564</v>
      </c>
      <c r="K1682" s="21">
        <f t="shared" si="105"/>
        <v>0.45545919607989593</v>
      </c>
      <c r="N1682" s="21">
        <f t="shared" si="106"/>
        <v>-0.28821436324833005</v>
      </c>
      <c r="O1682" s="21">
        <f t="shared" si="107"/>
        <v>0.386591327392803</v>
      </c>
    </row>
    <row r="1683" spans="8:15">
      <c r="H1683" t="s">
        <v>8219</v>
      </c>
      <c r="I1683">
        <v>34</v>
      </c>
      <c r="J1683" s="21">
        <f t="shared" si="104"/>
        <v>-0.19001648936253215</v>
      </c>
      <c r="K1683" s="21">
        <f t="shared" si="105"/>
        <v>0.42464810464462421</v>
      </c>
      <c r="N1683" s="21">
        <f t="shared" si="106"/>
        <v>-0.28821436324833005</v>
      </c>
      <c r="O1683" s="21">
        <f t="shared" si="107"/>
        <v>0.386591327392803</v>
      </c>
    </row>
    <row r="1684" spans="8:15">
      <c r="H1684" t="s">
        <v>8219</v>
      </c>
      <c r="I1684">
        <v>63</v>
      </c>
      <c r="J1684" s="21">
        <f t="shared" si="104"/>
        <v>-0.15568387957339277</v>
      </c>
      <c r="K1684" s="21">
        <f t="shared" si="105"/>
        <v>0.43814110223022118</v>
      </c>
      <c r="N1684" s="21">
        <f t="shared" si="106"/>
        <v>-0.28821436324833005</v>
      </c>
      <c r="O1684" s="21">
        <f t="shared" si="107"/>
        <v>0.386591327392803</v>
      </c>
    </row>
    <row r="1685" spans="8:15">
      <c r="H1685" t="s">
        <v>8219</v>
      </c>
      <c r="I1685">
        <v>30</v>
      </c>
      <c r="J1685" s="21">
        <f t="shared" si="104"/>
        <v>-0.19475202174724102</v>
      </c>
      <c r="K1685" s="21">
        <f t="shared" si="105"/>
        <v>0.42279354204580544</v>
      </c>
      <c r="N1685" s="21">
        <f t="shared" si="106"/>
        <v>-0.28821436324833005</v>
      </c>
      <c r="O1685" s="21">
        <f t="shared" si="107"/>
        <v>0.386591327392803</v>
      </c>
    </row>
    <row r="1686" spans="8:15">
      <c r="H1686" t="s">
        <v>8219</v>
      </c>
      <c r="I1686">
        <v>47</v>
      </c>
      <c r="J1686" s="21">
        <f t="shared" si="104"/>
        <v>-0.17462600911222828</v>
      </c>
      <c r="K1686" s="21">
        <f t="shared" si="105"/>
        <v>0.43068675514080984</v>
      </c>
      <c r="N1686" s="21">
        <f t="shared" si="106"/>
        <v>-0.28821436324833005</v>
      </c>
      <c r="O1686" s="21">
        <f t="shared" si="107"/>
        <v>0.386591327392803</v>
      </c>
    </row>
    <row r="1687" spans="8:15">
      <c r="H1687" t="s">
        <v>8219</v>
      </c>
      <c r="I1687">
        <v>237</v>
      </c>
      <c r="J1687" s="21">
        <f t="shared" si="104"/>
        <v>5.031177916144345E-2</v>
      </c>
      <c r="K1687" s="21">
        <f t="shared" si="105"/>
        <v>0.52006303137750276</v>
      </c>
      <c r="N1687" s="21">
        <f t="shared" si="106"/>
        <v>-0.28821436324833005</v>
      </c>
      <c r="O1687" s="21">
        <f t="shared" si="107"/>
        <v>0.386591327392803</v>
      </c>
    </row>
    <row r="1688" spans="8:15">
      <c r="H1688" t="s">
        <v>8219</v>
      </c>
      <c r="I1688">
        <v>47</v>
      </c>
      <c r="J1688" s="21">
        <f t="shared" si="104"/>
        <v>-0.17462600911222828</v>
      </c>
      <c r="K1688" s="21">
        <f t="shared" si="105"/>
        <v>0.43068675514080984</v>
      </c>
      <c r="N1688" s="21">
        <f t="shared" si="106"/>
        <v>-0.28821436324833005</v>
      </c>
      <c r="O1688" s="21">
        <f t="shared" si="107"/>
        <v>0.386591327392803</v>
      </c>
    </row>
    <row r="1689" spans="8:15">
      <c r="H1689" t="s">
        <v>8219</v>
      </c>
      <c r="I1689">
        <v>15</v>
      </c>
      <c r="J1689" s="21">
        <f t="shared" si="104"/>
        <v>-0.21251026818989932</v>
      </c>
      <c r="K1689" s="21">
        <f t="shared" si="105"/>
        <v>0.41585448393325064</v>
      </c>
      <c r="N1689" s="21">
        <f t="shared" si="106"/>
        <v>-0.28821436324833005</v>
      </c>
      <c r="O1689" s="21">
        <f t="shared" si="107"/>
        <v>0.386591327392803</v>
      </c>
    </row>
    <row r="1690" spans="8:15">
      <c r="H1690" t="s">
        <v>8219</v>
      </c>
      <c r="I1690">
        <v>81</v>
      </c>
      <c r="J1690" s="21">
        <f t="shared" si="104"/>
        <v>-0.13437398384220281</v>
      </c>
      <c r="K1690" s="21">
        <f t="shared" si="105"/>
        <v>0.44655342646340568</v>
      </c>
      <c r="N1690" s="21">
        <f t="shared" si="106"/>
        <v>-0.28821436324833005</v>
      </c>
      <c r="O1690" s="21">
        <f t="shared" si="107"/>
        <v>0.386591327392803</v>
      </c>
    </row>
    <row r="1691" spans="8:15">
      <c r="H1691" t="s">
        <v>8219</v>
      </c>
      <c r="I1691">
        <v>122</v>
      </c>
      <c r="J1691" s="21">
        <f t="shared" si="104"/>
        <v>-8.5834776898936815E-2</v>
      </c>
      <c r="K1691" s="21">
        <f t="shared" si="105"/>
        <v>0.46579888025901045</v>
      </c>
      <c r="N1691" s="21">
        <f t="shared" si="106"/>
        <v>-0.28821436324833005</v>
      </c>
      <c r="O1691" s="21">
        <f t="shared" si="107"/>
        <v>0.386591327392803</v>
      </c>
    </row>
    <row r="1692" spans="8:15">
      <c r="H1692" t="s">
        <v>8219</v>
      </c>
      <c r="I1692">
        <v>34</v>
      </c>
      <c r="J1692" s="21">
        <f t="shared" si="104"/>
        <v>-0.19001648936253215</v>
      </c>
      <c r="K1692" s="21">
        <f t="shared" si="105"/>
        <v>0.42464810464462421</v>
      </c>
      <c r="N1692" s="21">
        <f t="shared" si="106"/>
        <v>-0.28821436324833005</v>
      </c>
      <c r="O1692" s="21">
        <f t="shared" si="107"/>
        <v>0.386591327392803</v>
      </c>
    </row>
    <row r="1693" spans="8:15">
      <c r="H1693" t="s">
        <v>8219</v>
      </c>
      <c r="I1693">
        <v>207</v>
      </c>
      <c r="J1693" s="21">
        <f t="shared" si="104"/>
        <v>1.479528627612686E-2</v>
      </c>
      <c r="K1693" s="21">
        <f t="shared" si="105"/>
        <v>0.50590224991116561</v>
      </c>
      <c r="N1693" s="21">
        <f t="shared" si="106"/>
        <v>-0.28821436324833005</v>
      </c>
      <c r="O1693" s="21">
        <f t="shared" si="107"/>
        <v>0.386591327392803</v>
      </c>
    </row>
    <row r="1694" spans="8:15">
      <c r="H1694" t="s">
        <v>8219</v>
      </c>
      <c r="I1694">
        <v>25</v>
      </c>
      <c r="J1694" s="21">
        <f t="shared" si="104"/>
        <v>-0.20067143722812711</v>
      </c>
      <c r="K1694" s="21">
        <f t="shared" si="105"/>
        <v>0.42047774758660955</v>
      </c>
      <c r="N1694" s="21">
        <f t="shared" si="106"/>
        <v>-0.28821436324833005</v>
      </c>
      <c r="O1694" s="21">
        <f t="shared" si="107"/>
        <v>0.386591327392803</v>
      </c>
    </row>
    <row r="1695" spans="8:15">
      <c r="H1695" t="s">
        <v>8219</v>
      </c>
      <c r="I1695">
        <v>72</v>
      </c>
      <c r="J1695" s="21">
        <f t="shared" si="104"/>
        <v>-0.14502893170779779</v>
      </c>
      <c r="K1695" s="21">
        <f t="shared" si="105"/>
        <v>0.44234401453813776</v>
      </c>
      <c r="N1695" s="21">
        <f t="shared" si="106"/>
        <v>-0.28821436324833005</v>
      </c>
      <c r="O1695" s="21">
        <f t="shared" si="107"/>
        <v>0.386591327392803</v>
      </c>
    </row>
    <row r="1696" spans="8:15">
      <c r="H1696" t="s">
        <v>8219</v>
      </c>
      <c r="I1696">
        <v>14</v>
      </c>
      <c r="J1696" s="21">
        <f t="shared" si="104"/>
        <v>-0.21369415128607655</v>
      </c>
      <c r="K1696" s="21">
        <f t="shared" si="105"/>
        <v>0.41539278629720855</v>
      </c>
      <c r="N1696" s="21">
        <f t="shared" si="106"/>
        <v>-0.28821436324833005</v>
      </c>
      <c r="O1696" s="21">
        <f t="shared" si="107"/>
        <v>0.386591327392803</v>
      </c>
    </row>
    <row r="1697" spans="8:15">
      <c r="H1697" t="s">
        <v>8219</v>
      </c>
      <c r="I1697">
        <v>15</v>
      </c>
      <c r="J1697" s="21">
        <f t="shared" si="104"/>
        <v>-0.21251026818989932</v>
      </c>
      <c r="K1697" s="21">
        <f t="shared" si="105"/>
        <v>0.41585448393325064</v>
      </c>
      <c r="N1697" s="21">
        <f t="shared" si="106"/>
        <v>-0.28821436324833005</v>
      </c>
      <c r="O1697" s="21">
        <f t="shared" si="107"/>
        <v>0.386591327392803</v>
      </c>
    </row>
    <row r="1698" spans="8:15">
      <c r="H1698" t="s">
        <v>8219</v>
      </c>
      <c r="I1698">
        <v>91</v>
      </c>
      <c r="J1698" s="21">
        <f t="shared" si="104"/>
        <v>-0.12253515288043063</v>
      </c>
      <c r="K1698" s="21">
        <f t="shared" si="105"/>
        <v>0.45123760388591061</v>
      </c>
      <c r="N1698" s="21">
        <f t="shared" si="106"/>
        <v>-0.28821436324833005</v>
      </c>
      <c r="O1698" s="21">
        <f t="shared" si="107"/>
        <v>0.386591327392803</v>
      </c>
    </row>
    <row r="1699" spans="8:15">
      <c r="H1699" t="s">
        <v>8219</v>
      </c>
      <c r="I1699">
        <v>24</v>
      </c>
      <c r="J1699" s="21">
        <f t="shared" si="104"/>
        <v>-0.20185532032430434</v>
      </c>
      <c r="K1699" s="21">
        <f t="shared" si="105"/>
        <v>0.42001491610780073</v>
      </c>
      <c r="N1699" s="21">
        <f t="shared" si="106"/>
        <v>-0.28821436324833005</v>
      </c>
      <c r="O1699" s="21">
        <f t="shared" si="107"/>
        <v>0.386591327392803</v>
      </c>
    </row>
    <row r="1700" spans="8:15">
      <c r="H1700" t="s">
        <v>8219</v>
      </c>
      <c r="I1700">
        <v>27</v>
      </c>
      <c r="J1700" s="21">
        <f t="shared" si="104"/>
        <v>-0.19830367103577268</v>
      </c>
      <c r="K1700" s="21">
        <f t="shared" si="105"/>
        <v>0.42140373982723822</v>
      </c>
      <c r="N1700" s="21">
        <f t="shared" si="106"/>
        <v>-0.28821436324833005</v>
      </c>
      <c r="O1700" s="21">
        <f t="shared" si="107"/>
        <v>0.386591327392803</v>
      </c>
    </row>
    <row r="1701" spans="8:15">
      <c r="H1701" t="s">
        <v>8219</v>
      </c>
      <c r="I1701">
        <v>47</v>
      </c>
      <c r="J1701" s="21">
        <f t="shared" si="104"/>
        <v>-0.17462600911222828</v>
      </c>
      <c r="K1701" s="21">
        <f t="shared" si="105"/>
        <v>0.43068675514080984</v>
      </c>
      <c r="N1701" s="21">
        <f t="shared" si="106"/>
        <v>-0.28821436324833005</v>
      </c>
      <c r="O1701" s="21">
        <f t="shared" si="107"/>
        <v>0.386591327392803</v>
      </c>
    </row>
    <row r="1702" spans="8:15">
      <c r="H1702" t="s">
        <v>8219</v>
      </c>
      <c r="I1702">
        <v>44</v>
      </c>
      <c r="J1702" s="21">
        <f t="shared" si="104"/>
        <v>-0.17817765840075994</v>
      </c>
      <c r="K1702" s="21">
        <f t="shared" si="105"/>
        <v>0.42929172748783145</v>
      </c>
      <c r="N1702" s="21">
        <f t="shared" si="106"/>
        <v>-0.28821436324833005</v>
      </c>
      <c r="O1702" s="21">
        <f t="shared" si="107"/>
        <v>0.386591327392803</v>
      </c>
    </row>
    <row r="1703" spans="8:15">
      <c r="H1703" t="s">
        <v>8219</v>
      </c>
      <c r="I1703">
        <v>72</v>
      </c>
      <c r="J1703" s="21">
        <f t="shared" si="104"/>
        <v>-0.14502893170779779</v>
      </c>
      <c r="K1703" s="21">
        <f t="shared" si="105"/>
        <v>0.44234401453813776</v>
      </c>
      <c r="N1703" s="21">
        <f t="shared" si="106"/>
        <v>-0.28821436324833005</v>
      </c>
      <c r="O1703" s="21">
        <f t="shared" si="107"/>
        <v>0.386591327392803</v>
      </c>
    </row>
    <row r="1704" spans="8:15">
      <c r="H1704" t="s">
        <v>8219</v>
      </c>
      <c r="I1704">
        <v>63</v>
      </c>
      <c r="J1704" s="21">
        <f t="shared" si="104"/>
        <v>-0.15568387957339277</v>
      </c>
      <c r="K1704" s="21">
        <f t="shared" si="105"/>
        <v>0.43814110223022118</v>
      </c>
      <c r="N1704" s="21">
        <f t="shared" si="106"/>
        <v>-0.28821436324833005</v>
      </c>
      <c r="O1704" s="21">
        <f t="shared" si="107"/>
        <v>0.386591327392803</v>
      </c>
    </row>
    <row r="1705" spans="8:15">
      <c r="H1705" t="s">
        <v>8219</v>
      </c>
      <c r="I1705">
        <v>88</v>
      </c>
      <c r="J1705" s="21">
        <f t="shared" si="104"/>
        <v>-0.12608680216896229</v>
      </c>
      <c r="K1705" s="21">
        <f t="shared" si="105"/>
        <v>0.44983160721772081</v>
      </c>
      <c r="N1705" s="21">
        <f t="shared" si="106"/>
        <v>-0.28821436324833005</v>
      </c>
      <c r="O1705" s="21">
        <f t="shared" si="107"/>
        <v>0.386591327392803</v>
      </c>
    </row>
    <row r="1706" spans="8:15">
      <c r="H1706" t="s">
        <v>8219</v>
      </c>
      <c r="I1706">
        <v>70</v>
      </c>
      <c r="J1706" s="21">
        <f t="shared" si="104"/>
        <v>-0.14739669790015222</v>
      </c>
      <c r="K1706" s="21">
        <f t="shared" si="105"/>
        <v>0.44140945587541125</v>
      </c>
      <c r="N1706" s="21">
        <f t="shared" si="106"/>
        <v>-0.28821436324833005</v>
      </c>
      <c r="O1706" s="21">
        <f t="shared" si="107"/>
        <v>0.386591327392803</v>
      </c>
    </row>
    <row r="1707" spans="8:15">
      <c r="H1707" t="s">
        <v>8219</v>
      </c>
      <c r="I1707">
        <v>50</v>
      </c>
      <c r="J1707" s="21">
        <f t="shared" si="104"/>
        <v>-0.17107435982369662</v>
      </c>
      <c r="K1707" s="21">
        <f t="shared" si="105"/>
        <v>0.43208264827181631</v>
      </c>
      <c r="N1707" s="21">
        <f t="shared" si="106"/>
        <v>-0.28821436324833005</v>
      </c>
      <c r="O1707" s="21">
        <f t="shared" si="107"/>
        <v>0.386591327392803</v>
      </c>
    </row>
    <row r="1708" spans="8:15">
      <c r="H1708" t="s">
        <v>8219</v>
      </c>
      <c r="I1708">
        <v>35</v>
      </c>
      <c r="J1708" s="21">
        <f t="shared" si="104"/>
        <v>-0.18883260626635492</v>
      </c>
      <c r="K1708" s="21">
        <f t="shared" si="105"/>
        <v>0.42511200772646551</v>
      </c>
      <c r="N1708" s="21">
        <f t="shared" si="106"/>
        <v>-0.28821436324833005</v>
      </c>
      <c r="O1708" s="21">
        <f t="shared" si="107"/>
        <v>0.386591327392803</v>
      </c>
    </row>
    <row r="1709" spans="8:15">
      <c r="H1709" t="s">
        <v>8219</v>
      </c>
      <c r="I1709">
        <v>175</v>
      </c>
      <c r="J1709" s="21">
        <f t="shared" si="104"/>
        <v>-2.3088972801544171E-2</v>
      </c>
      <c r="K1709" s="21">
        <f t="shared" si="105"/>
        <v>0.49078965088623488</v>
      </c>
      <c r="N1709" s="21">
        <f t="shared" si="106"/>
        <v>-0.28821436324833005</v>
      </c>
      <c r="O1709" s="21">
        <f t="shared" si="107"/>
        <v>0.386591327392803</v>
      </c>
    </row>
    <row r="1710" spans="8:15">
      <c r="H1710" t="s">
        <v>8219</v>
      </c>
      <c r="I1710">
        <v>20</v>
      </c>
      <c r="J1710" s="21">
        <f t="shared" si="104"/>
        <v>-0.20659085270901323</v>
      </c>
      <c r="K1710" s="21">
        <f t="shared" si="105"/>
        <v>0.41816470232031444</v>
      </c>
      <c r="N1710" s="21">
        <f t="shared" si="106"/>
        <v>-0.28821436324833005</v>
      </c>
      <c r="O1710" s="21">
        <f t="shared" si="107"/>
        <v>0.386591327392803</v>
      </c>
    </row>
    <row r="1711" spans="8:15">
      <c r="H1711" t="s">
        <v>8219</v>
      </c>
      <c r="I1711">
        <v>54</v>
      </c>
      <c r="J1711" s="21">
        <f t="shared" si="104"/>
        <v>-0.16633882743898776</v>
      </c>
      <c r="K1711" s="21">
        <f t="shared" si="105"/>
        <v>0.43394515588337612</v>
      </c>
      <c r="N1711" s="21">
        <f t="shared" si="106"/>
        <v>-0.28821436324833005</v>
      </c>
      <c r="O1711" s="21">
        <f t="shared" si="107"/>
        <v>0.386591327392803</v>
      </c>
    </row>
    <row r="1712" spans="8:15">
      <c r="H1712" t="s">
        <v>8219</v>
      </c>
      <c r="I1712">
        <v>20</v>
      </c>
      <c r="J1712" s="21">
        <f t="shared" si="104"/>
        <v>-0.20659085270901323</v>
      </c>
      <c r="K1712" s="21">
        <f t="shared" si="105"/>
        <v>0.41816470232031444</v>
      </c>
      <c r="N1712" s="21">
        <f t="shared" si="106"/>
        <v>-0.28821436324833005</v>
      </c>
      <c r="O1712" s="21">
        <f t="shared" si="107"/>
        <v>0.386591327392803</v>
      </c>
    </row>
    <row r="1713" spans="8:15">
      <c r="H1713" t="s">
        <v>8219</v>
      </c>
      <c r="I1713">
        <v>57</v>
      </c>
      <c r="J1713" s="21">
        <f t="shared" si="104"/>
        <v>-0.1627871781504561</v>
      </c>
      <c r="K1713" s="21">
        <f t="shared" si="105"/>
        <v>0.43534300197847797</v>
      </c>
      <c r="N1713" s="21">
        <f t="shared" si="106"/>
        <v>-0.28821436324833005</v>
      </c>
      <c r="O1713" s="21">
        <f t="shared" si="107"/>
        <v>0.386591327392803</v>
      </c>
    </row>
    <row r="1714" spans="8:15">
      <c r="H1714" t="s">
        <v>8219</v>
      </c>
      <c r="I1714">
        <v>31</v>
      </c>
      <c r="J1714" s="21">
        <f t="shared" si="104"/>
        <v>-0.19356813865106381</v>
      </c>
      <c r="K1714" s="21">
        <f t="shared" si="105"/>
        <v>0.4232570239842357</v>
      </c>
      <c r="N1714" s="21">
        <f t="shared" si="106"/>
        <v>-0.28821436324833005</v>
      </c>
      <c r="O1714" s="21">
        <f t="shared" si="107"/>
        <v>0.386591327392803</v>
      </c>
    </row>
    <row r="1715" spans="8:15">
      <c r="H1715" t="s">
        <v>8219</v>
      </c>
      <c r="I1715">
        <v>31</v>
      </c>
      <c r="J1715" s="21">
        <f t="shared" si="104"/>
        <v>-0.19356813865106381</v>
      </c>
      <c r="K1715" s="21">
        <f t="shared" si="105"/>
        <v>0.4232570239842357</v>
      </c>
      <c r="N1715" s="21">
        <f t="shared" si="106"/>
        <v>-0.28821436324833005</v>
      </c>
      <c r="O1715" s="21">
        <f t="shared" si="107"/>
        <v>0.386591327392803</v>
      </c>
    </row>
    <row r="1716" spans="8:15">
      <c r="H1716" t="s">
        <v>8219</v>
      </c>
      <c r="I1716">
        <v>45</v>
      </c>
      <c r="J1716" s="21">
        <f t="shared" si="104"/>
        <v>-0.17699377530458274</v>
      </c>
      <c r="K1716" s="21">
        <f t="shared" si="105"/>
        <v>0.4297566394881519</v>
      </c>
      <c r="N1716" s="21">
        <f t="shared" si="106"/>
        <v>-0.28821436324833005</v>
      </c>
      <c r="O1716" s="21">
        <f t="shared" si="107"/>
        <v>0.386591327392803</v>
      </c>
    </row>
    <row r="1717" spans="8:15">
      <c r="H1717" t="s">
        <v>8219</v>
      </c>
      <c r="I1717">
        <v>41</v>
      </c>
      <c r="J1717" s="21">
        <f t="shared" si="104"/>
        <v>-0.1817293076892916</v>
      </c>
      <c r="K1717" s="21">
        <f t="shared" si="105"/>
        <v>0.42789758236240522</v>
      </c>
      <c r="N1717" s="21">
        <f t="shared" si="106"/>
        <v>-0.28821436324833005</v>
      </c>
      <c r="O1717" s="21">
        <f t="shared" si="107"/>
        <v>0.386591327392803</v>
      </c>
    </row>
    <row r="1718" spans="8:15">
      <c r="H1718" t="s">
        <v>8219</v>
      </c>
      <c r="I1718">
        <v>29</v>
      </c>
      <c r="J1718" s="21">
        <f t="shared" si="104"/>
        <v>-0.19593590484341825</v>
      </c>
      <c r="K1718" s="21">
        <f t="shared" si="105"/>
        <v>0.42233016695712094</v>
      </c>
      <c r="N1718" s="21">
        <f t="shared" si="106"/>
        <v>-0.28821436324833005</v>
      </c>
      <c r="O1718" s="21">
        <f t="shared" si="107"/>
        <v>0.386591327392803</v>
      </c>
    </row>
    <row r="1719" spans="8:15">
      <c r="H1719" t="s">
        <v>8219</v>
      </c>
      <c r="I1719">
        <v>58</v>
      </c>
      <c r="J1719" s="21">
        <f t="shared" si="104"/>
        <v>-0.16160329505427887</v>
      </c>
      <c r="K1719" s="21">
        <f t="shared" si="105"/>
        <v>0.43580913117281905</v>
      </c>
      <c r="N1719" s="21">
        <f t="shared" si="106"/>
        <v>-0.28821436324833005</v>
      </c>
      <c r="O1719" s="21">
        <f t="shared" si="107"/>
        <v>0.386591327392803</v>
      </c>
    </row>
    <row r="1720" spans="8:15">
      <c r="H1720" t="s">
        <v>8219</v>
      </c>
      <c r="I1720">
        <v>89</v>
      </c>
      <c r="J1720" s="21">
        <f t="shared" si="104"/>
        <v>-0.12490291907278506</v>
      </c>
      <c r="K1720" s="21">
        <f t="shared" si="105"/>
        <v>0.45030020369266877</v>
      </c>
      <c r="N1720" s="21">
        <f t="shared" si="106"/>
        <v>-0.28821436324833005</v>
      </c>
      <c r="O1720" s="21">
        <f t="shared" si="107"/>
        <v>0.386591327392803</v>
      </c>
    </row>
    <row r="1721" spans="8:15">
      <c r="H1721" t="s">
        <v>8219</v>
      </c>
      <c r="I1721">
        <v>125</v>
      </c>
      <c r="J1721" s="21">
        <f t="shared" si="104"/>
        <v>-8.2283127610405155E-2</v>
      </c>
      <c r="K1721" s="21">
        <f t="shared" si="105"/>
        <v>0.46721078556787027</v>
      </c>
      <c r="N1721" s="21">
        <f t="shared" si="106"/>
        <v>-0.28821436324833005</v>
      </c>
      <c r="O1721" s="21">
        <f t="shared" si="107"/>
        <v>0.386591327392803</v>
      </c>
    </row>
    <row r="1722" spans="8:15">
      <c r="H1722" t="s">
        <v>8219</v>
      </c>
      <c r="I1722">
        <v>18</v>
      </c>
      <c r="J1722" s="21">
        <f t="shared" si="104"/>
        <v>-0.20895861890136766</v>
      </c>
      <c r="K1722" s="21">
        <f t="shared" si="105"/>
        <v>0.41724027139930514</v>
      </c>
      <c r="N1722" s="21">
        <f t="shared" si="106"/>
        <v>-0.28821436324833005</v>
      </c>
      <c r="O1722" s="21">
        <f t="shared" si="107"/>
        <v>0.386591327392803</v>
      </c>
    </row>
    <row r="1723" spans="8:15">
      <c r="H1723" t="s">
        <v>8219</v>
      </c>
      <c r="I1723">
        <v>32</v>
      </c>
      <c r="J1723" s="21">
        <f t="shared" si="104"/>
        <v>-0.19238425555488659</v>
      </c>
      <c r="K1723" s="21">
        <f t="shared" si="105"/>
        <v>0.42372061214729434</v>
      </c>
      <c r="N1723" s="21">
        <f t="shared" si="106"/>
        <v>-0.28821436324833005</v>
      </c>
      <c r="O1723" s="21">
        <f t="shared" si="107"/>
        <v>0.386591327392803</v>
      </c>
    </row>
    <row r="1724" spans="8:15">
      <c r="H1724" t="s">
        <v>8219</v>
      </c>
      <c r="I1724">
        <v>16</v>
      </c>
      <c r="J1724" s="21">
        <f t="shared" si="104"/>
        <v>-0.21132638509372209</v>
      </c>
      <c r="K1724" s="21">
        <f t="shared" si="105"/>
        <v>0.41631629774116047</v>
      </c>
      <c r="N1724" s="21">
        <f t="shared" si="106"/>
        <v>-0.28821436324833005</v>
      </c>
      <c r="O1724" s="21">
        <f t="shared" si="107"/>
        <v>0.386591327392803</v>
      </c>
    </row>
    <row r="1725" spans="8:15">
      <c r="H1725" t="s">
        <v>8219</v>
      </c>
      <c r="I1725">
        <v>38</v>
      </c>
      <c r="J1725" s="21">
        <f t="shared" si="104"/>
        <v>-0.18528095697782326</v>
      </c>
      <c r="K1725" s="21">
        <f t="shared" si="105"/>
        <v>0.42650433678101174</v>
      </c>
      <c r="N1725" s="21">
        <f t="shared" si="106"/>
        <v>-0.28821436324833005</v>
      </c>
      <c r="O1725" s="21">
        <f t="shared" si="107"/>
        <v>0.386591327392803</v>
      </c>
    </row>
    <row r="1726" spans="8:15">
      <c r="H1726" t="s">
        <v>8219</v>
      </c>
      <c r="I1726">
        <v>15</v>
      </c>
      <c r="J1726" s="21">
        <f t="shared" si="104"/>
        <v>-0.21251026818989932</v>
      </c>
      <c r="K1726" s="21">
        <f t="shared" si="105"/>
        <v>0.41585448393325064</v>
      </c>
      <c r="N1726" s="21">
        <f t="shared" si="106"/>
        <v>-0.28821436324833005</v>
      </c>
      <c r="O1726" s="21">
        <f t="shared" si="107"/>
        <v>0.386591327392803</v>
      </c>
    </row>
    <row r="1727" spans="8:15">
      <c r="H1727" t="s">
        <v>8219</v>
      </c>
      <c r="I1727">
        <v>23</v>
      </c>
      <c r="J1727" s="21">
        <f t="shared" si="104"/>
        <v>-0.20303920342048157</v>
      </c>
      <c r="K1727" s="21">
        <f t="shared" si="105"/>
        <v>0.41955219522003828</v>
      </c>
      <c r="N1727" s="21">
        <f t="shared" si="106"/>
        <v>-0.28821436324833005</v>
      </c>
      <c r="O1727" s="21">
        <f t="shared" si="107"/>
        <v>0.386591327392803</v>
      </c>
    </row>
    <row r="1728" spans="8:15">
      <c r="H1728" t="s">
        <v>8219</v>
      </c>
      <c r="I1728">
        <v>49</v>
      </c>
      <c r="J1728" s="21">
        <f t="shared" si="104"/>
        <v>-0.17225824291987385</v>
      </c>
      <c r="K1728" s="21">
        <f t="shared" si="105"/>
        <v>0.43161725545103624</v>
      </c>
      <c r="N1728" s="21">
        <f t="shared" si="106"/>
        <v>-0.28821436324833005</v>
      </c>
      <c r="O1728" s="21">
        <f t="shared" si="107"/>
        <v>0.386591327392803</v>
      </c>
    </row>
    <row r="1729" spans="8:15">
      <c r="H1729" t="s">
        <v>8219</v>
      </c>
      <c r="I1729">
        <v>10</v>
      </c>
      <c r="J1729" s="21">
        <f t="shared" si="104"/>
        <v>-0.21842968367078541</v>
      </c>
      <c r="K1729" s="21">
        <f t="shared" si="105"/>
        <v>0.41354716981882511</v>
      </c>
      <c r="N1729" s="21">
        <f t="shared" si="106"/>
        <v>-0.28821436324833005</v>
      </c>
      <c r="O1729" s="21">
        <f t="shared" si="107"/>
        <v>0.386591327392803</v>
      </c>
    </row>
    <row r="1730" spans="8:15">
      <c r="H1730" t="s">
        <v>8219</v>
      </c>
      <c r="I1730">
        <v>15</v>
      </c>
      <c r="J1730" s="21">
        <f t="shared" ref="J1730:J1793" si="108">STANDARDIZE(I1730,$B$7,$B$12)</f>
        <v>-0.21251026818989932</v>
      </c>
      <c r="K1730" s="21">
        <f t="shared" ref="K1730:K1793" si="109">_xlfn.NORM.S.DIST(J1730,TRUE)</f>
        <v>0.41585448393325064</v>
      </c>
      <c r="N1730" s="21">
        <f t="shared" ref="N1730:N1793" si="110">STANDARDIZE(M1730,$C$7,$C$12)</f>
        <v>-0.28821436324833005</v>
      </c>
      <c r="O1730" s="21">
        <f t="shared" ref="O1730:O1793" si="111">_xlfn.NORM.S.DIST(N1730,TRUE)</f>
        <v>0.386591327392803</v>
      </c>
    </row>
    <row r="1731" spans="8:15">
      <c r="H1731" t="s">
        <v>8219</v>
      </c>
      <c r="I1731">
        <v>57</v>
      </c>
      <c r="J1731" s="21">
        <f t="shared" si="108"/>
        <v>-0.1627871781504561</v>
      </c>
      <c r="K1731" s="21">
        <f t="shared" si="109"/>
        <v>0.43534300197847797</v>
      </c>
      <c r="N1731" s="21">
        <f t="shared" si="110"/>
        <v>-0.28821436324833005</v>
      </c>
      <c r="O1731" s="21">
        <f t="shared" si="111"/>
        <v>0.386591327392803</v>
      </c>
    </row>
    <row r="1732" spans="8:15">
      <c r="H1732" t="s">
        <v>8219</v>
      </c>
      <c r="I1732">
        <v>33</v>
      </c>
      <c r="J1732" s="21">
        <f t="shared" si="108"/>
        <v>-0.19120037245870936</v>
      </c>
      <c r="K1732" s="21">
        <f t="shared" si="109"/>
        <v>0.42418430590942285</v>
      </c>
      <c r="N1732" s="21">
        <f t="shared" si="110"/>
        <v>-0.28821436324833005</v>
      </c>
      <c r="O1732" s="21">
        <f t="shared" si="111"/>
        <v>0.386591327392803</v>
      </c>
    </row>
    <row r="1733" spans="8:15">
      <c r="H1733" t="s">
        <v>8219</v>
      </c>
      <c r="I1733">
        <v>9</v>
      </c>
      <c r="J1733" s="21">
        <f t="shared" si="108"/>
        <v>-0.21961356676696264</v>
      </c>
      <c r="K1733" s="21">
        <f t="shared" si="109"/>
        <v>0.41308606229819478</v>
      </c>
      <c r="N1733" s="21">
        <f t="shared" si="110"/>
        <v>-0.28821436324833005</v>
      </c>
      <c r="O1733" s="21">
        <f t="shared" si="111"/>
        <v>0.386591327392803</v>
      </c>
    </row>
    <row r="1734" spans="8:15">
      <c r="H1734" t="s">
        <v>8219</v>
      </c>
      <c r="I1734">
        <v>26</v>
      </c>
      <c r="J1734" s="21">
        <f t="shared" si="108"/>
        <v>-0.19948755413194991</v>
      </c>
      <c r="K1734" s="21">
        <f t="shared" si="109"/>
        <v>0.4209406890340468</v>
      </c>
      <c r="N1734" s="21">
        <f t="shared" si="110"/>
        <v>-0.28821436324833005</v>
      </c>
      <c r="O1734" s="21">
        <f t="shared" si="111"/>
        <v>0.386591327392803</v>
      </c>
    </row>
    <row r="1735" spans="8:15">
      <c r="H1735" t="s">
        <v>8219</v>
      </c>
      <c r="I1735">
        <v>69</v>
      </c>
      <c r="J1735" s="21">
        <f t="shared" si="108"/>
        <v>-0.14858058099632945</v>
      </c>
      <c r="K1735" s="21">
        <f t="shared" si="109"/>
        <v>0.44094229851308525</v>
      </c>
      <c r="N1735" s="21">
        <f t="shared" si="110"/>
        <v>-0.28821436324833005</v>
      </c>
      <c r="O1735" s="21">
        <f t="shared" si="111"/>
        <v>0.386591327392803</v>
      </c>
    </row>
    <row r="1736" spans="8:15">
      <c r="H1736" t="s">
        <v>8219</v>
      </c>
      <c r="I1736">
        <v>65</v>
      </c>
      <c r="J1736" s="21">
        <f t="shared" si="108"/>
        <v>-0.15331611338103834</v>
      </c>
      <c r="K1736" s="21">
        <f t="shared" si="109"/>
        <v>0.43907449712976016</v>
      </c>
      <c r="N1736" s="21">
        <f t="shared" si="110"/>
        <v>-0.28821436324833005</v>
      </c>
      <c r="O1736" s="21">
        <f t="shared" si="111"/>
        <v>0.386591327392803</v>
      </c>
    </row>
    <row r="1737" spans="8:15">
      <c r="H1737" t="s">
        <v>8219</v>
      </c>
      <c r="I1737">
        <v>83</v>
      </c>
      <c r="J1737" s="21">
        <f t="shared" si="108"/>
        <v>-0.13200621764984838</v>
      </c>
      <c r="K1737" s="21">
        <f t="shared" si="109"/>
        <v>0.44748968690811475</v>
      </c>
      <c r="N1737" s="21">
        <f t="shared" si="110"/>
        <v>-0.28821436324833005</v>
      </c>
      <c r="O1737" s="21">
        <f t="shared" si="111"/>
        <v>0.386591327392803</v>
      </c>
    </row>
    <row r="1738" spans="8:15">
      <c r="H1738" t="s">
        <v>8219</v>
      </c>
      <c r="I1738">
        <v>111</v>
      </c>
      <c r="J1738" s="21">
        <f t="shared" si="108"/>
        <v>-9.8857490956886229E-2</v>
      </c>
      <c r="K1738" s="21">
        <f t="shared" si="109"/>
        <v>0.46062571040810524</v>
      </c>
      <c r="N1738" s="21">
        <f t="shared" si="110"/>
        <v>-0.28821436324833005</v>
      </c>
      <c r="O1738" s="21">
        <f t="shared" si="111"/>
        <v>0.386591327392803</v>
      </c>
    </row>
    <row r="1739" spans="8:15">
      <c r="H1739" t="s">
        <v>8219</v>
      </c>
      <c r="I1739">
        <v>46</v>
      </c>
      <c r="J1739" s="21">
        <f t="shared" si="108"/>
        <v>-0.17580989220840551</v>
      </c>
      <c r="K1739" s="21">
        <f t="shared" si="109"/>
        <v>0.43022164891630016</v>
      </c>
      <c r="N1739" s="21">
        <f t="shared" si="110"/>
        <v>-0.28821436324833005</v>
      </c>
      <c r="O1739" s="21">
        <f t="shared" si="111"/>
        <v>0.386591327392803</v>
      </c>
    </row>
    <row r="1740" spans="8:15">
      <c r="H1740" t="s">
        <v>8219</v>
      </c>
      <c r="I1740">
        <v>63</v>
      </c>
      <c r="J1740" s="21">
        <f t="shared" si="108"/>
        <v>-0.15568387957339277</v>
      </c>
      <c r="K1740" s="21">
        <f t="shared" si="109"/>
        <v>0.43814110223022118</v>
      </c>
      <c r="N1740" s="21">
        <f t="shared" si="110"/>
        <v>-0.28821436324833005</v>
      </c>
      <c r="O1740" s="21">
        <f t="shared" si="111"/>
        <v>0.386591327392803</v>
      </c>
    </row>
    <row r="1741" spans="8:15">
      <c r="H1741" t="s">
        <v>8219</v>
      </c>
      <c r="I1741">
        <v>9</v>
      </c>
      <c r="J1741" s="21">
        <f t="shared" si="108"/>
        <v>-0.21961356676696264</v>
      </c>
      <c r="K1741" s="21">
        <f t="shared" si="109"/>
        <v>0.41308606229819478</v>
      </c>
      <c r="N1741" s="21">
        <f t="shared" si="110"/>
        <v>-0.28821436324833005</v>
      </c>
      <c r="O1741" s="21">
        <f t="shared" si="111"/>
        <v>0.386591327392803</v>
      </c>
    </row>
    <row r="1742" spans="8:15">
      <c r="H1742" t="s">
        <v>8219</v>
      </c>
      <c r="I1742">
        <v>34</v>
      </c>
      <c r="J1742" s="21">
        <f t="shared" si="108"/>
        <v>-0.19001648936253215</v>
      </c>
      <c r="K1742" s="21">
        <f t="shared" si="109"/>
        <v>0.42464810464462421</v>
      </c>
      <c r="N1742" s="21">
        <f t="shared" si="110"/>
        <v>-0.28821436324833005</v>
      </c>
      <c r="O1742" s="21">
        <f t="shared" si="111"/>
        <v>0.386591327392803</v>
      </c>
    </row>
    <row r="1743" spans="8:15">
      <c r="H1743" t="s">
        <v>8219</v>
      </c>
      <c r="I1743">
        <v>112</v>
      </c>
      <c r="J1743" s="21">
        <f t="shared" si="108"/>
        <v>-9.7673607860709014E-2</v>
      </c>
      <c r="K1743" s="21">
        <f t="shared" si="109"/>
        <v>0.46109573660164754</v>
      </c>
      <c r="N1743" s="21">
        <f t="shared" si="110"/>
        <v>-0.28821436324833005</v>
      </c>
      <c r="O1743" s="21">
        <f t="shared" si="111"/>
        <v>0.386591327392803</v>
      </c>
    </row>
    <row r="1744" spans="8:15">
      <c r="H1744" t="s">
        <v>8219</v>
      </c>
      <c r="I1744">
        <v>47</v>
      </c>
      <c r="J1744" s="21">
        <f t="shared" si="108"/>
        <v>-0.17462600911222828</v>
      </c>
      <c r="K1744" s="21">
        <f t="shared" si="109"/>
        <v>0.43068675514080984</v>
      </c>
      <c r="N1744" s="21">
        <f t="shared" si="110"/>
        <v>-0.28821436324833005</v>
      </c>
      <c r="O1744" s="21">
        <f t="shared" si="111"/>
        <v>0.386591327392803</v>
      </c>
    </row>
    <row r="1745" spans="8:15">
      <c r="H1745" t="s">
        <v>8219</v>
      </c>
      <c r="I1745">
        <v>38</v>
      </c>
      <c r="J1745" s="21">
        <f t="shared" si="108"/>
        <v>-0.18528095697782326</v>
      </c>
      <c r="K1745" s="21">
        <f t="shared" si="109"/>
        <v>0.42650433678101174</v>
      </c>
      <c r="N1745" s="21">
        <f t="shared" si="110"/>
        <v>-0.28821436324833005</v>
      </c>
      <c r="O1745" s="21">
        <f t="shared" si="111"/>
        <v>0.386591327392803</v>
      </c>
    </row>
    <row r="1746" spans="8:15">
      <c r="H1746" t="s">
        <v>8219</v>
      </c>
      <c r="I1746">
        <v>28</v>
      </c>
      <c r="J1746" s="21">
        <f t="shared" si="108"/>
        <v>-0.19711978793959548</v>
      </c>
      <c r="K1746" s="21">
        <f t="shared" si="109"/>
        <v>0.42186689934285598</v>
      </c>
      <c r="N1746" s="21">
        <f t="shared" si="110"/>
        <v>-0.28821436324833005</v>
      </c>
      <c r="O1746" s="21">
        <f t="shared" si="111"/>
        <v>0.386591327392803</v>
      </c>
    </row>
    <row r="1747" spans="8:15">
      <c r="H1747" t="s">
        <v>8219</v>
      </c>
      <c r="I1747">
        <v>78</v>
      </c>
      <c r="J1747" s="21">
        <f t="shared" si="108"/>
        <v>-0.13792563313073447</v>
      </c>
      <c r="K1747" s="21">
        <f t="shared" si="109"/>
        <v>0.4451495958540907</v>
      </c>
      <c r="N1747" s="21">
        <f t="shared" si="110"/>
        <v>-0.28821436324833005</v>
      </c>
      <c r="O1747" s="21">
        <f t="shared" si="111"/>
        <v>0.386591327392803</v>
      </c>
    </row>
    <row r="1748" spans="8:15">
      <c r="H1748" t="s">
        <v>8219</v>
      </c>
      <c r="I1748">
        <v>23</v>
      </c>
      <c r="J1748" s="21">
        <f t="shared" si="108"/>
        <v>-0.20303920342048157</v>
      </c>
      <c r="K1748" s="21">
        <f t="shared" si="109"/>
        <v>0.41955219522003828</v>
      </c>
      <c r="N1748" s="21">
        <f t="shared" si="110"/>
        <v>-0.28821436324833005</v>
      </c>
      <c r="O1748" s="21">
        <f t="shared" si="111"/>
        <v>0.386591327392803</v>
      </c>
    </row>
    <row r="1749" spans="8:15">
      <c r="H1749" t="s">
        <v>8219</v>
      </c>
      <c r="I1749">
        <v>40</v>
      </c>
      <c r="J1749" s="21">
        <f t="shared" si="108"/>
        <v>-0.18291319078546883</v>
      </c>
      <c r="K1749" s="21">
        <f t="shared" si="109"/>
        <v>0.42743306637991424</v>
      </c>
      <c r="N1749" s="21">
        <f t="shared" si="110"/>
        <v>-0.28821436324833005</v>
      </c>
      <c r="O1749" s="21">
        <f t="shared" si="111"/>
        <v>0.386591327392803</v>
      </c>
    </row>
    <row r="1750" spans="8:15">
      <c r="H1750" t="s">
        <v>8219</v>
      </c>
      <c r="I1750">
        <v>13</v>
      </c>
      <c r="J1750" s="21">
        <f t="shared" si="108"/>
        <v>-0.21487803438225375</v>
      </c>
      <c r="K1750" s="21">
        <f t="shared" si="109"/>
        <v>0.41493120545075307</v>
      </c>
      <c r="N1750" s="21">
        <f t="shared" si="110"/>
        <v>-0.28821436324833005</v>
      </c>
      <c r="O1750" s="21">
        <f t="shared" si="111"/>
        <v>0.386591327392803</v>
      </c>
    </row>
    <row r="1751" spans="8:15">
      <c r="H1751" t="s">
        <v>8219</v>
      </c>
      <c r="I1751">
        <v>18</v>
      </c>
      <c r="J1751" s="21">
        <f t="shared" si="108"/>
        <v>-0.20895861890136766</v>
      </c>
      <c r="K1751" s="21">
        <f t="shared" si="109"/>
        <v>0.41724027139930514</v>
      </c>
      <c r="N1751" s="21">
        <f t="shared" si="110"/>
        <v>-0.28821436324833005</v>
      </c>
      <c r="O1751" s="21">
        <f t="shared" si="111"/>
        <v>0.386591327392803</v>
      </c>
    </row>
    <row r="1752" spans="8:15">
      <c r="H1752" t="s">
        <v>8219</v>
      </c>
      <c r="I1752">
        <v>22</v>
      </c>
      <c r="J1752" s="21">
        <f t="shared" si="108"/>
        <v>-0.20422308651665877</v>
      </c>
      <c r="K1752" s="21">
        <f t="shared" si="109"/>
        <v>0.41908958554528158</v>
      </c>
      <c r="N1752" s="21">
        <f t="shared" si="110"/>
        <v>-0.28821436324833005</v>
      </c>
      <c r="O1752" s="21">
        <f t="shared" si="111"/>
        <v>0.386591327392803</v>
      </c>
    </row>
    <row r="1753" spans="8:15">
      <c r="H1753" t="s">
        <v>8219</v>
      </c>
      <c r="I1753">
        <v>79</v>
      </c>
      <c r="J1753" s="21">
        <f t="shared" si="108"/>
        <v>-0.13674175003455727</v>
      </c>
      <c r="K1753" s="21">
        <f t="shared" si="109"/>
        <v>0.44561746385757939</v>
      </c>
      <c r="N1753" s="21">
        <f t="shared" si="110"/>
        <v>-0.28821436324833005</v>
      </c>
      <c r="O1753" s="21">
        <f t="shared" si="111"/>
        <v>0.386591327392803</v>
      </c>
    </row>
    <row r="1754" spans="8:15">
      <c r="H1754" t="s">
        <v>8219</v>
      </c>
      <c r="I1754">
        <v>14</v>
      </c>
      <c r="J1754" s="21">
        <f t="shared" si="108"/>
        <v>-0.21369415128607655</v>
      </c>
      <c r="K1754" s="21">
        <f t="shared" si="109"/>
        <v>0.41539278629720855</v>
      </c>
      <c r="N1754" s="21">
        <f t="shared" si="110"/>
        <v>-0.28821436324833005</v>
      </c>
      <c r="O1754" s="21">
        <f t="shared" si="111"/>
        <v>0.386591327392803</v>
      </c>
    </row>
    <row r="1755" spans="8:15">
      <c r="H1755" t="s">
        <v>8219</v>
      </c>
      <c r="I1755">
        <v>51</v>
      </c>
      <c r="J1755" s="21">
        <f t="shared" si="108"/>
        <v>-0.16989047672751942</v>
      </c>
      <c r="K1755" s="21">
        <f t="shared" si="109"/>
        <v>0.43254813535908976</v>
      </c>
      <c r="N1755" s="21">
        <f t="shared" si="110"/>
        <v>-0.28821436324833005</v>
      </c>
      <c r="O1755" s="21">
        <f t="shared" si="111"/>
        <v>0.386591327392803</v>
      </c>
    </row>
    <row r="1756" spans="8:15">
      <c r="H1756" t="s">
        <v>8219</v>
      </c>
      <c r="I1756">
        <v>54</v>
      </c>
      <c r="J1756" s="21">
        <f t="shared" si="108"/>
        <v>-0.16633882743898776</v>
      </c>
      <c r="K1756" s="21">
        <f t="shared" si="109"/>
        <v>0.43394515588337612</v>
      </c>
      <c r="N1756" s="21">
        <f t="shared" si="110"/>
        <v>-0.28821436324833005</v>
      </c>
      <c r="O1756" s="21">
        <f t="shared" si="111"/>
        <v>0.386591327392803</v>
      </c>
    </row>
    <row r="1757" spans="8:15">
      <c r="H1757" t="s">
        <v>8219</v>
      </c>
      <c r="I1757">
        <v>70</v>
      </c>
      <c r="J1757" s="21">
        <f t="shared" si="108"/>
        <v>-0.14739669790015222</v>
      </c>
      <c r="K1757" s="21">
        <f t="shared" si="109"/>
        <v>0.44140945587541125</v>
      </c>
      <c r="N1757" s="21">
        <f t="shared" si="110"/>
        <v>-0.28821436324833005</v>
      </c>
      <c r="O1757" s="21">
        <f t="shared" si="111"/>
        <v>0.386591327392803</v>
      </c>
    </row>
    <row r="1758" spans="8:15">
      <c r="H1758" t="s">
        <v>8219</v>
      </c>
      <c r="I1758">
        <v>44</v>
      </c>
      <c r="J1758" s="21">
        <f t="shared" si="108"/>
        <v>-0.17817765840075994</v>
      </c>
      <c r="K1758" s="21">
        <f t="shared" si="109"/>
        <v>0.42929172748783145</v>
      </c>
      <c r="N1758" s="21">
        <f t="shared" si="110"/>
        <v>-0.28821436324833005</v>
      </c>
      <c r="O1758" s="21">
        <f t="shared" si="111"/>
        <v>0.386591327392803</v>
      </c>
    </row>
    <row r="1759" spans="8:15">
      <c r="H1759" t="s">
        <v>8219</v>
      </c>
      <c r="I1759">
        <v>55</v>
      </c>
      <c r="J1759" s="21">
        <f t="shared" si="108"/>
        <v>-0.16515494434281053</v>
      </c>
      <c r="K1759" s="21">
        <f t="shared" si="109"/>
        <v>0.43441101369818969</v>
      </c>
      <c r="N1759" s="21">
        <f t="shared" si="110"/>
        <v>-0.28821436324833005</v>
      </c>
      <c r="O1759" s="21">
        <f t="shared" si="111"/>
        <v>0.386591327392803</v>
      </c>
    </row>
    <row r="1760" spans="8:15">
      <c r="H1760" t="s">
        <v>8219</v>
      </c>
      <c r="I1760">
        <v>15</v>
      </c>
      <c r="J1760" s="21">
        <f t="shared" si="108"/>
        <v>-0.21251026818989932</v>
      </c>
      <c r="K1760" s="21">
        <f t="shared" si="109"/>
        <v>0.41585448393325064</v>
      </c>
      <c r="N1760" s="21">
        <f t="shared" si="110"/>
        <v>-0.28821436324833005</v>
      </c>
      <c r="O1760" s="21">
        <f t="shared" si="111"/>
        <v>0.386591327392803</v>
      </c>
    </row>
    <row r="1761" spans="8:15">
      <c r="H1761" t="s">
        <v>8219</v>
      </c>
      <c r="I1761">
        <v>27</v>
      </c>
      <c r="J1761" s="21">
        <f t="shared" si="108"/>
        <v>-0.19830367103577268</v>
      </c>
      <c r="K1761" s="21">
        <f t="shared" si="109"/>
        <v>0.42140373982723822</v>
      </c>
      <c r="N1761" s="21">
        <f t="shared" si="110"/>
        <v>-0.28821436324833005</v>
      </c>
      <c r="O1761" s="21">
        <f t="shared" si="111"/>
        <v>0.386591327392803</v>
      </c>
    </row>
    <row r="1762" spans="8:15">
      <c r="H1762" t="s">
        <v>8219</v>
      </c>
      <c r="I1762">
        <v>21</v>
      </c>
      <c r="J1762" s="21">
        <f t="shared" si="108"/>
        <v>-0.205406969612836</v>
      </c>
      <c r="K1762" s="21">
        <f t="shared" si="109"/>
        <v>0.41862708770502882</v>
      </c>
      <c r="N1762" s="21">
        <f t="shared" si="110"/>
        <v>-0.28821436324833005</v>
      </c>
      <c r="O1762" s="21">
        <f t="shared" si="111"/>
        <v>0.386591327392803</v>
      </c>
    </row>
    <row r="1763" spans="8:15">
      <c r="H1763" t="s">
        <v>8219</v>
      </c>
      <c r="I1763">
        <v>162</v>
      </c>
      <c r="J1763" s="21">
        <f t="shared" si="108"/>
        <v>-3.8479453051848023E-2</v>
      </c>
      <c r="K1763" s="21">
        <f t="shared" si="109"/>
        <v>0.48465270671945065</v>
      </c>
      <c r="N1763" s="21">
        <f t="shared" si="110"/>
        <v>-0.28821436324833005</v>
      </c>
      <c r="O1763" s="21">
        <f t="shared" si="111"/>
        <v>0.386591327392803</v>
      </c>
    </row>
    <row r="1764" spans="8:15">
      <c r="H1764" t="s">
        <v>8219</v>
      </c>
      <c r="I1764">
        <v>23</v>
      </c>
      <c r="J1764" s="21">
        <f t="shared" si="108"/>
        <v>-0.20303920342048157</v>
      </c>
      <c r="K1764" s="21">
        <f t="shared" si="109"/>
        <v>0.41955219522003828</v>
      </c>
      <c r="N1764" s="21">
        <f t="shared" si="110"/>
        <v>-0.28821436324833005</v>
      </c>
      <c r="O1764" s="21">
        <f t="shared" si="111"/>
        <v>0.386591327392803</v>
      </c>
    </row>
    <row r="1765" spans="8:15">
      <c r="H1765" t="s">
        <v>8219</v>
      </c>
      <c r="I1765">
        <v>72</v>
      </c>
      <c r="J1765" s="21">
        <f t="shared" si="108"/>
        <v>-0.14502893170779779</v>
      </c>
      <c r="K1765" s="21">
        <f t="shared" si="109"/>
        <v>0.44234401453813776</v>
      </c>
      <c r="N1765" s="21">
        <f t="shared" si="110"/>
        <v>-0.28821436324833005</v>
      </c>
      <c r="O1765" s="21">
        <f t="shared" si="111"/>
        <v>0.386591327392803</v>
      </c>
    </row>
    <row r="1766" spans="8:15">
      <c r="H1766" t="s">
        <v>8219</v>
      </c>
      <c r="I1766">
        <v>68</v>
      </c>
      <c r="J1766" s="21">
        <f t="shared" si="108"/>
        <v>-0.14976446409250668</v>
      </c>
      <c r="K1766" s="21">
        <f t="shared" si="109"/>
        <v>0.44047522331745503</v>
      </c>
      <c r="N1766" s="21">
        <f t="shared" si="110"/>
        <v>-0.28821436324833005</v>
      </c>
      <c r="O1766" s="21">
        <f t="shared" si="111"/>
        <v>0.386591327392803</v>
      </c>
    </row>
    <row r="1767" spans="8:15">
      <c r="H1767" t="s">
        <v>8219</v>
      </c>
      <c r="I1767">
        <v>20</v>
      </c>
      <c r="J1767" s="21">
        <f t="shared" si="108"/>
        <v>-0.20659085270901323</v>
      </c>
      <c r="K1767" s="21">
        <f t="shared" si="109"/>
        <v>0.41816470232031444</v>
      </c>
      <c r="N1767" s="21">
        <f t="shared" si="110"/>
        <v>-0.28821436324833005</v>
      </c>
      <c r="O1767" s="21">
        <f t="shared" si="111"/>
        <v>0.386591327392803</v>
      </c>
    </row>
    <row r="1768" spans="8:15">
      <c r="H1768" t="s">
        <v>8219</v>
      </c>
      <c r="I1768">
        <v>26</v>
      </c>
      <c r="J1768" s="21">
        <f t="shared" si="108"/>
        <v>-0.19948755413194991</v>
      </c>
      <c r="K1768" s="21">
        <f t="shared" si="109"/>
        <v>0.4209406890340468</v>
      </c>
      <c r="N1768" s="21">
        <f t="shared" si="110"/>
        <v>-0.28821436324833005</v>
      </c>
      <c r="O1768" s="21">
        <f t="shared" si="111"/>
        <v>0.386591327392803</v>
      </c>
    </row>
    <row r="1769" spans="8:15">
      <c r="H1769" t="s">
        <v>8219</v>
      </c>
      <c r="I1769">
        <v>72</v>
      </c>
      <c r="J1769" s="21">
        <f t="shared" si="108"/>
        <v>-0.14502893170779779</v>
      </c>
      <c r="K1769" s="21">
        <f t="shared" si="109"/>
        <v>0.44234401453813776</v>
      </c>
      <c r="N1769" s="21">
        <f t="shared" si="110"/>
        <v>-0.28821436324833005</v>
      </c>
      <c r="O1769" s="21">
        <f t="shared" si="111"/>
        <v>0.386591327392803</v>
      </c>
    </row>
    <row r="1770" spans="8:15">
      <c r="H1770" t="s">
        <v>8219</v>
      </c>
      <c r="I1770">
        <v>3</v>
      </c>
      <c r="J1770" s="21">
        <f t="shared" si="108"/>
        <v>-0.22671686534402596</v>
      </c>
      <c r="K1770" s="21">
        <f t="shared" si="109"/>
        <v>0.41032195596264776</v>
      </c>
      <c r="N1770" s="21">
        <f t="shared" si="110"/>
        <v>-0.28821436324833005</v>
      </c>
      <c r="O1770" s="21">
        <f t="shared" si="111"/>
        <v>0.386591327392803</v>
      </c>
    </row>
    <row r="1771" spans="8:15">
      <c r="H1771" t="s">
        <v>8219</v>
      </c>
      <c r="I1771">
        <v>18</v>
      </c>
      <c r="J1771" s="21">
        <f t="shared" si="108"/>
        <v>-0.20895861890136766</v>
      </c>
      <c r="K1771" s="21">
        <f t="shared" si="109"/>
        <v>0.41724027139930514</v>
      </c>
      <c r="N1771" s="21">
        <f t="shared" si="110"/>
        <v>-0.28821436324833005</v>
      </c>
      <c r="O1771" s="21">
        <f t="shared" si="111"/>
        <v>0.386591327392803</v>
      </c>
    </row>
    <row r="1772" spans="8:15">
      <c r="H1772" t="s">
        <v>8219</v>
      </c>
      <c r="I1772">
        <v>30</v>
      </c>
      <c r="J1772" s="21">
        <f t="shared" si="108"/>
        <v>-0.19475202174724102</v>
      </c>
      <c r="K1772" s="21">
        <f t="shared" si="109"/>
        <v>0.42279354204580544</v>
      </c>
      <c r="N1772" s="21">
        <f t="shared" si="110"/>
        <v>-0.28821436324833005</v>
      </c>
      <c r="O1772" s="21">
        <f t="shared" si="111"/>
        <v>0.386591327392803</v>
      </c>
    </row>
    <row r="1773" spans="8:15">
      <c r="H1773" t="s">
        <v>8219</v>
      </c>
      <c r="I1773">
        <v>23</v>
      </c>
      <c r="J1773" s="21">
        <f t="shared" si="108"/>
        <v>-0.20303920342048157</v>
      </c>
      <c r="K1773" s="21">
        <f t="shared" si="109"/>
        <v>0.41955219522003828</v>
      </c>
      <c r="N1773" s="21">
        <f t="shared" si="110"/>
        <v>-0.28821436324833005</v>
      </c>
      <c r="O1773" s="21">
        <f t="shared" si="111"/>
        <v>0.386591327392803</v>
      </c>
    </row>
    <row r="1774" spans="8:15">
      <c r="H1774" t="s">
        <v>8219</v>
      </c>
      <c r="I1774">
        <v>54</v>
      </c>
      <c r="J1774" s="21">
        <f t="shared" si="108"/>
        <v>-0.16633882743898776</v>
      </c>
      <c r="K1774" s="21">
        <f t="shared" si="109"/>
        <v>0.43394515588337612</v>
      </c>
      <c r="N1774" s="21">
        <f t="shared" si="110"/>
        <v>-0.28821436324833005</v>
      </c>
      <c r="O1774" s="21">
        <f t="shared" si="111"/>
        <v>0.386591327392803</v>
      </c>
    </row>
    <row r="1775" spans="8:15">
      <c r="H1775" t="s">
        <v>8219</v>
      </c>
      <c r="I1775">
        <v>26</v>
      </c>
      <c r="J1775" s="21">
        <f t="shared" si="108"/>
        <v>-0.19948755413194991</v>
      </c>
      <c r="K1775" s="21">
        <f t="shared" si="109"/>
        <v>0.4209406890340468</v>
      </c>
      <c r="N1775" s="21">
        <f t="shared" si="110"/>
        <v>-0.28821436324833005</v>
      </c>
      <c r="O1775" s="21">
        <f t="shared" si="111"/>
        <v>0.386591327392803</v>
      </c>
    </row>
    <row r="1776" spans="8:15">
      <c r="H1776" t="s">
        <v>8219</v>
      </c>
      <c r="I1776">
        <v>9</v>
      </c>
      <c r="J1776" s="21">
        <f t="shared" si="108"/>
        <v>-0.21961356676696264</v>
      </c>
      <c r="K1776" s="21">
        <f t="shared" si="109"/>
        <v>0.41308606229819478</v>
      </c>
      <c r="N1776" s="21">
        <f t="shared" si="110"/>
        <v>-0.28821436324833005</v>
      </c>
      <c r="O1776" s="21">
        <f t="shared" si="111"/>
        <v>0.386591327392803</v>
      </c>
    </row>
    <row r="1777" spans="8:15">
      <c r="H1777" t="s">
        <v>8219</v>
      </c>
      <c r="I1777">
        <v>27</v>
      </c>
      <c r="J1777" s="21">
        <f t="shared" si="108"/>
        <v>-0.19830367103577268</v>
      </c>
      <c r="K1777" s="21">
        <f t="shared" si="109"/>
        <v>0.42140373982723822</v>
      </c>
      <c r="N1777" s="21">
        <f t="shared" si="110"/>
        <v>-0.28821436324833005</v>
      </c>
      <c r="O1777" s="21">
        <f t="shared" si="111"/>
        <v>0.386591327392803</v>
      </c>
    </row>
    <row r="1778" spans="8:15">
      <c r="H1778" t="s">
        <v>8219</v>
      </c>
      <c r="I1778">
        <v>30</v>
      </c>
      <c r="J1778" s="21">
        <f t="shared" si="108"/>
        <v>-0.19475202174724102</v>
      </c>
      <c r="K1778" s="21">
        <f t="shared" si="109"/>
        <v>0.42279354204580544</v>
      </c>
      <c r="N1778" s="21">
        <f t="shared" si="110"/>
        <v>-0.28821436324833005</v>
      </c>
      <c r="O1778" s="21">
        <f t="shared" si="111"/>
        <v>0.386591327392803</v>
      </c>
    </row>
    <row r="1779" spans="8:15">
      <c r="H1779" t="s">
        <v>8219</v>
      </c>
      <c r="I1779">
        <v>52</v>
      </c>
      <c r="J1779" s="21">
        <f t="shared" si="108"/>
        <v>-0.16870659363134219</v>
      </c>
      <c r="K1779" s="21">
        <f t="shared" si="109"/>
        <v>0.43301371607940187</v>
      </c>
      <c r="N1779" s="21">
        <f t="shared" si="110"/>
        <v>-0.28821436324833005</v>
      </c>
      <c r="O1779" s="21">
        <f t="shared" si="111"/>
        <v>0.386591327392803</v>
      </c>
    </row>
    <row r="1780" spans="8:15">
      <c r="H1780" t="s">
        <v>8219</v>
      </c>
      <c r="I1780">
        <v>17</v>
      </c>
      <c r="J1780" s="21">
        <f t="shared" si="108"/>
        <v>-0.21014250199754489</v>
      </c>
      <c r="K1780" s="21">
        <f t="shared" si="109"/>
        <v>0.41677822710273815</v>
      </c>
      <c r="N1780" s="21">
        <f t="shared" si="110"/>
        <v>-0.28821436324833005</v>
      </c>
      <c r="O1780" s="21">
        <f t="shared" si="111"/>
        <v>0.386591327392803</v>
      </c>
    </row>
    <row r="1781" spans="8:15">
      <c r="H1781" t="s">
        <v>8219</v>
      </c>
      <c r="I1781">
        <v>19</v>
      </c>
      <c r="J1781" s="21">
        <f t="shared" si="108"/>
        <v>-0.20777473580519043</v>
      </c>
      <c r="K1781" s="21">
        <f t="shared" si="109"/>
        <v>0.4177024300117067</v>
      </c>
      <c r="N1781" s="21">
        <f t="shared" si="110"/>
        <v>-0.28821436324833005</v>
      </c>
      <c r="O1781" s="21">
        <f t="shared" si="111"/>
        <v>0.386591327392803</v>
      </c>
    </row>
    <row r="1782" spans="8:15">
      <c r="H1782" t="s">
        <v>8219</v>
      </c>
      <c r="I1782">
        <v>77</v>
      </c>
      <c r="J1782" s="21">
        <f t="shared" si="108"/>
        <v>-0.1391095162269117</v>
      </c>
      <c r="K1782" s="21">
        <f t="shared" si="109"/>
        <v>0.44468180424150505</v>
      </c>
      <c r="N1782" s="21">
        <f t="shared" si="110"/>
        <v>-0.28821436324833005</v>
      </c>
      <c r="O1782" s="21">
        <f t="shared" si="111"/>
        <v>0.386591327392803</v>
      </c>
    </row>
    <row r="1783" spans="8:15">
      <c r="H1783" t="s">
        <v>8219</v>
      </c>
      <c r="I1783">
        <v>21</v>
      </c>
      <c r="J1783" s="21">
        <f t="shared" si="108"/>
        <v>-0.205406969612836</v>
      </c>
      <c r="K1783" s="21">
        <f t="shared" si="109"/>
        <v>0.41862708770502882</v>
      </c>
      <c r="N1783" s="21">
        <f t="shared" si="110"/>
        <v>-0.28821436324833005</v>
      </c>
      <c r="O1783" s="21">
        <f t="shared" si="111"/>
        <v>0.386591327392803</v>
      </c>
    </row>
    <row r="1784" spans="8:15">
      <c r="H1784" t="s">
        <v>8219</v>
      </c>
      <c r="I1784">
        <v>38</v>
      </c>
      <c r="J1784" s="21">
        <f t="shared" si="108"/>
        <v>-0.18528095697782326</v>
      </c>
      <c r="K1784" s="21">
        <f t="shared" si="109"/>
        <v>0.42650433678101174</v>
      </c>
      <c r="N1784" s="21">
        <f t="shared" si="110"/>
        <v>-0.28821436324833005</v>
      </c>
      <c r="O1784" s="21">
        <f t="shared" si="111"/>
        <v>0.386591327392803</v>
      </c>
    </row>
    <row r="1785" spans="8:15">
      <c r="H1785" t="s">
        <v>8219</v>
      </c>
      <c r="I1785">
        <v>28</v>
      </c>
      <c r="J1785" s="21">
        <f t="shared" si="108"/>
        <v>-0.19711978793959548</v>
      </c>
      <c r="K1785" s="21">
        <f t="shared" si="109"/>
        <v>0.42186689934285598</v>
      </c>
      <c r="N1785" s="21">
        <f t="shared" si="110"/>
        <v>-0.28821436324833005</v>
      </c>
      <c r="O1785" s="21">
        <f t="shared" si="111"/>
        <v>0.386591327392803</v>
      </c>
    </row>
    <row r="1786" spans="8:15">
      <c r="H1786" t="s">
        <v>8219</v>
      </c>
      <c r="I1786">
        <v>48</v>
      </c>
      <c r="J1786" s="21">
        <f t="shared" si="108"/>
        <v>-0.17344212601605108</v>
      </c>
      <c r="K1786" s="21">
        <f t="shared" si="109"/>
        <v>0.43115195752981167</v>
      </c>
      <c r="N1786" s="21">
        <f t="shared" si="110"/>
        <v>-0.28821436324833005</v>
      </c>
      <c r="O1786" s="21">
        <f t="shared" si="111"/>
        <v>0.386591327392803</v>
      </c>
    </row>
    <row r="1787" spans="8:15">
      <c r="H1787" t="s">
        <v>8219</v>
      </c>
      <c r="I1787">
        <v>46</v>
      </c>
      <c r="J1787" s="21">
        <f t="shared" si="108"/>
        <v>-0.17580989220840551</v>
      </c>
      <c r="K1787" s="21">
        <f t="shared" si="109"/>
        <v>0.43022164891630016</v>
      </c>
      <c r="N1787" s="21">
        <f t="shared" si="110"/>
        <v>-0.28821436324833005</v>
      </c>
      <c r="O1787" s="21">
        <f t="shared" si="111"/>
        <v>0.386591327392803</v>
      </c>
    </row>
    <row r="1788" spans="8:15">
      <c r="H1788" t="s">
        <v>8219</v>
      </c>
      <c r="I1788">
        <v>30</v>
      </c>
      <c r="J1788" s="21">
        <f t="shared" si="108"/>
        <v>-0.19475202174724102</v>
      </c>
      <c r="K1788" s="21">
        <f t="shared" si="109"/>
        <v>0.42279354204580544</v>
      </c>
      <c r="N1788" s="21">
        <f t="shared" si="110"/>
        <v>-0.28821436324833005</v>
      </c>
      <c r="O1788" s="21">
        <f t="shared" si="111"/>
        <v>0.386591327392803</v>
      </c>
    </row>
    <row r="1789" spans="8:15">
      <c r="H1789" t="s">
        <v>8219</v>
      </c>
      <c r="I1789">
        <v>64</v>
      </c>
      <c r="J1789" s="21">
        <f t="shared" si="108"/>
        <v>-0.15449999647721555</v>
      </c>
      <c r="K1789" s="21">
        <f t="shared" si="109"/>
        <v>0.43860775699819587</v>
      </c>
      <c r="N1789" s="21">
        <f t="shared" si="110"/>
        <v>-0.28821436324833005</v>
      </c>
      <c r="O1789" s="21">
        <f t="shared" si="111"/>
        <v>0.386591327392803</v>
      </c>
    </row>
    <row r="1790" spans="8:15">
      <c r="H1790" t="s">
        <v>8219</v>
      </c>
      <c r="I1790">
        <v>15</v>
      </c>
      <c r="J1790" s="21">
        <f t="shared" si="108"/>
        <v>-0.21251026818989932</v>
      </c>
      <c r="K1790" s="21">
        <f t="shared" si="109"/>
        <v>0.41585448393325064</v>
      </c>
      <c r="N1790" s="21">
        <f t="shared" si="110"/>
        <v>-0.28821436324833005</v>
      </c>
      <c r="O1790" s="21">
        <f t="shared" si="111"/>
        <v>0.386591327392803</v>
      </c>
    </row>
    <row r="1791" spans="8:15">
      <c r="H1791" t="s">
        <v>8219</v>
      </c>
      <c r="I1791">
        <v>41</v>
      </c>
      <c r="J1791" s="21">
        <f t="shared" si="108"/>
        <v>-0.1817293076892916</v>
      </c>
      <c r="K1791" s="21">
        <f t="shared" si="109"/>
        <v>0.42789758236240522</v>
      </c>
      <c r="N1791" s="21">
        <f t="shared" si="110"/>
        <v>-0.28821436324833005</v>
      </c>
      <c r="O1791" s="21">
        <f t="shared" si="111"/>
        <v>0.386591327392803</v>
      </c>
    </row>
    <row r="1792" spans="8:15">
      <c r="H1792" t="s">
        <v>8219</v>
      </c>
      <c r="I1792">
        <v>35</v>
      </c>
      <c r="J1792" s="21">
        <f t="shared" si="108"/>
        <v>-0.18883260626635492</v>
      </c>
      <c r="K1792" s="21">
        <f t="shared" si="109"/>
        <v>0.42511200772646551</v>
      </c>
      <c r="N1792" s="21">
        <f t="shared" si="110"/>
        <v>-0.28821436324833005</v>
      </c>
      <c r="O1792" s="21">
        <f t="shared" si="111"/>
        <v>0.386591327392803</v>
      </c>
    </row>
    <row r="1793" spans="8:15">
      <c r="H1793" t="s">
        <v>8219</v>
      </c>
      <c r="I1793">
        <v>45</v>
      </c>
      <c r="J1793" s="21">
        <f t="shared" si="108"/>
        <v>-0.17699377530458274</v>
      </c>
      <c r="K1793" s="21">
        <f t="shared" si="109"/>
        <v>0.4297566394881519</v>
      </c>
      <c r="N1793" s="21">
        <f t="shared" si="110"/>
        <v>-0.28821436324833005</v>
      </c>
      <c r="O1793" s="21">
        <f t="shared" si="111"/>
        <v>0.386591327392803</v>
      </c>
    </row>
    <row r="1794" spans="8:15">
      <c r="H1794" t="s">
        <v>8219</v>
      </c>
      <c r="I1794">
        <v>62</v>
      </c>
      <c r="J1794" s="21">
        <f t="shared" ref="J1794:J1857" si="112">STANDARDIZE(I1794,$B$7,$B$12)</f>
        <v>-0.15686776266957</v>
      </c>
      <c r="K1794" s="21">
        <f t="shared" ref="K1794:K1857" si="113">_xlfn.NORM.S.DIST(J1794,TRUE)</f>
        <v>0.43767453346415719</v>
      </c>
      <c r="N1794" s="21">
        <f t="shared" ref="N1794:N1857" si="114">STANDARDIZE(M1794,$C$7,$C$12)</f>
        <v>-0.28821436324833005</v>
      </c>
      <c r="O1794" s="21">
        <f t="shared" ref="O1794:O1857" si="115">_xlfn.NORM.S.DIST(N1794,TRUE)</f>
        <v>0.386591327392803</v>
      </c>
    </row>
    <row r="1795" spans="8:15">
      <c r="H1795" t="s">
        <v>8219</v>
      </c>
      <c r="I1795">
        <v>22</v>
      </c>
      <c r="J1795" s="21">
        <f t="shared" si="112"/>
        <v>-0.20422308651665877</v>
      </c>
      <c r="K1795" s="21">
        <f t="shared" si="113"/>
        <v>0.41908958554528158</v>
      </c>
      <c r="N1795" s="21">
        <f t="shared" si="114"/>
        <v>-0.28821436324833005</v>
      </c>
      <c r="O1795" s="21">
        <f t="shared" si="115"/>
        <v>0.386591327392803</v>
      </c>
    </row>
    <row r="1796" spans="8:15">
      <c r="H1796" t="s">
        <v>8219</v>
      </c>
      <c r="I1796">
        <v>18</v>
      </c>
      <c r="J1796" s="21">
        <f t="shared" si="112"/>
        <v>-0.20895861890136766</v>
      </c>
      <c r="K1796" s="21">
        <f t="shared" si="113"/>
        <v>0.41724027139930514</v>
      </c>
      <c r="N1796" s="21">
        <f t="shared" si="114"/>
        <v>-0.28821436324833005</v>
      </c>
      <c r="O1796" s="21">
        <f t="shared" si="115"/>
        <v>0.386591327392803</v>
      </c>
    </row>
    <row r="1797" spans="8:15">
      <c r="H1797" t="s">
        <v>8219</v>
      </c>
      <c r="I1797">
        <v>12</v>
      </c>
      <c r="J1797" s="21">
        <f t="shared" si="112"/>
        <v>-0.21606191747843098</v>
      </c>
      <c r="K1797" s="21">
        <f t="shared" si="113"/>
        <v>0.4144697420111193</v>
      </c>
      <c r="N1797" s="21">
        <f t="shared" si="114"/>
        <v>-0.28821436324833005</v>
      </c>
      <c r="O1797" s="21">
        <f t="shared" si="115"/>
        <v>0.386591327392803</v>
      </c>
    </row>
    <row r="1798" spans="8:15">
      <c r="H1798" t="s">
        <v>8219</v>
      </c>
      <c r="I1798">
        <v>44</v>
      </c>
      <c r="J1798" s="21">
        <f t="shared" si="112"/>
        <v>-0.17817765840075994</v>
      </c>
      <c r="K1798" s="21">
        <f t="shared" si="113"/>
        <v>0.42929172748783145</v>
      </c>
      <c r="N1798" s="21">
        <f t="shared" si="114"/>
        <v>-0.28821436324833005</v>
      </c>
      <c r="O1798" s="21">
        <f t="shared" si="115"/>
        <v>0.386591327392803</v>
      </c>
    </row>
    <row r="1799" spans="8:15">
      <c r="H1799" t="s">
        <v>8219</v>
      </c>
      <c r="I1799">
        <v>27</v>
      </c>
      <c r="J1799" s="21">
        <f t="shared" si="112"/>
        <v>-0.19830367103577268</v>
      </c>
      <c r="K1799" s="21">
        <f t="shared" si="113"/>
        <v>0.42140373982723822</v>
      </c>
      <c r="N1799" s="21">
        <f t="shared" si="114"/>
        <v>-0.28821436324833005</v>
      </c>
      <c r="O1799" s="21">
        <f t="shared" si="115"/>
        <v>0.386591327392803</v>
      </c>
    </row>
    <row r="1800" spans="8:15">
      <c r="H1800" t="s">
        <v>8219</v>
      </c>
      <c r="I1800">
        <v>38</v>
      </c>
      <c r="J1800" s="21">
        <f t="shared" si="112"/>
        <v>-0.18528095697782326</v>
      </c>
      <c r="K1800" s="21">
        <f t="shared" si="113"/>
        <v>0.42650433678101174</v>
      </c>
      <c r="N1800" s="21">
        <f t="shared" si="114"/>
        <v>-0.28821436324833005</v>
      </c>
      <c r="O1800" s="21">
        <f t="shared" si="115"/>
        <v>0.386591327392803</v>
      </c>
    </row>
    <row r="1801" spans="8:15">
      <c r="H1801" t="s">
        <v>8219</v>
      </c>
      <c r="I1801">
        <v>28</v>
      </c>
      <c r="J1801" s="21">
        <f t="shared" si="112"/>
        <v>-0.19711978793959548</v>
      </c>
      <c r="K1801" s="21">
        <f t="shared" si="113"/>
        <v>0.42186689934285598</v>
      </c>
      <c r="N1801" s="21">
        <f t="shared" si="114"/>
        <v>-0.28821436324833005</v>
      </c>
      <c r="O1801" s="21">
        <f t="shared" si="115"/>
        <v>0.386591327392803</v>
      </c>
    </row>
    <row r="1802" spans="8:15">
      <c r="H1802" t="s">
        <v>8219</v>
      </c>
      <c r="I1802">
        <v>24</v>
      </c>
      <c r="J1802" s="21">
        <f t="shared" si="112"/>
        <v>-0.20185532032430434</v>
      </c>
      <c r="K1802" s="21">
        <f t="shared" si="113"/>
        <v>0.42001491610780073</v>
      </c>
      <c r="N1802" s="21">
        <f t="shared" si="114"/>
        <v>-0.28821436324833005</v>
      </c>
      <c r="O1802" s="21">
        <f t="shared" si="115"/>
        <v>0.386591327392803</v>
      </c>
    </row>
    <row r="1803" spans="8:15">
      <c r="H1803" t="s">
        <v>8219</v>
      </c>
      <c r="I1803">
        <v>65</v>
      </c>
      <c r="J1803" s="21">
        <f t="shared" si="112"/>
        <v>-0.15331611338103834</v>
      </c>
      <c r="K1803" s="21">
        <f t="shared" si="113"/>
        <v>0.43907449712976016</v>
      </c>
      <c r="N1803" s="21">
        <f t="shared" si="114"/>
        <v>-0.28821436324833005</v>
      </c>
      <c r="O1803" s="21">
        <f t="shared" si="115"/>
        <v>0.386591327392803</v>
      </c>
    </row>
    <row r="1804" spans="8:15">
      <c r="H1804" t="s">
        <v>8219</v>
      </c>
      <c r="I1804">
        <v>46</v>
      </c>
      <c r="J1804" s="21">
        <f t="shared" si="112"/>
        <v>-0.17580989220840551</v>
      </c>
      <c r="K1804" s="21">
        <f t="shared" si="113"/>
        <v>0.43022164891630016</v>
      </c>
      <c r="N1804" s="21">
        <f t="shared" si="114"/>
        <v>-0.28821436324833005</v>
      </c>
      <c r="O1804" s="21">
        <f t="shared" si="115"/>
        <v>0.386591327392803</v>
      </c>
    </row>
    <row r="1805" spans="8:15">
      <c r="H1805" t="s">
        <v>8219</v>
      </c>
      <c r="I1805">
        <v>85</v>
      </c>
      <c r="J1805" s="21">
        <f t="shared" si="112"/>
        <v>-0.12963845145749395</v>
      </c>
      <c r="K1805" s="21">
        <f t="shared" si="113"/>
        <v>0.44842624003585801</v>
      </c>
      <c r="N1805" s="21">
        <f t="shared" si="114"/>
        <v>-0.28821436324833005</v>
      </c>
      <c r="O1805" s="21">
        <f t="shared" si="115"/>
        <v>0.386591327392803</v>
      </c>
    </row>
    <row r="1806" spans="8:15">
      <c r="H1806" t="s">
        <v>8219</v>
      </c>
      <c r="I1806">
        <v>66</v>
      </c>
      <c r="J1806" s="21">
        <f t="shared" si="112"/>
        <v>-0.15213223028486111</v>
      </c>
      <c r="K1806" s="21">
        <f t="shared" si="113"/>
        <v>0.43954132198623697</v>
      </c>
      <c r="N1806" s="21">
        <f t="shared" si="114"/>
        <v>-0.28821436324833005</v>
      </c>
      <c r="O1806" s="21">
        <f t="shared" si="115"/>
        <v>0.386591327392803</v>
      </c>
    </row>
    <row r="1807" spans="8:15">
      <c r="H1807" t="s">
        <v>8219</v>
      </c>
      <c r="I1807">
        <v>165</v>
      </c>
      <c r="J1807" s="21">
        <f t="shared" si="112"/>
        <v>-3.4927803763316369E-2</v>
      </c>
      <c r="K1807" s="21">
        <f t="shared" si="113"/>
        <v>0.48606865496897911</v>
      </c>
      <c r="N1807" s="21">
        <f t="shared" si="114"/>
        <v>-0.28821436324833005</v>
      </c>
      <c r="O1807" s="21">
        <f t="shared" si="115"/>
        <v>0.386591327392803</v>
      </c>
    </row>
    <row r="1808" spans="8:15">
      <c r="H1808" t="s">
        <v>8219</v>
      </c>
      <c r="I1808">
        <v>17</v>
      </c>
      <c r="J1808" s="21">
        <f t="shared" si="112"/>
        <v>-0.21014250199754489</v>
      </c>
      <c r="K1808" s="21">
        <f t="shared" si="113"/>
        <v>0.41677822710273815</v>
      </c>
      <c r="N1808" s="21">
        <f t="shared" si="114"/>
        <v>-0.28821436324833005</v>
      </c>
      <c r="O1808" s="21">
        <f t="shared" si="115"/>
        <v>0.386591327392803</v>
      </c>
    </row>
    <row r="1809" spans="8:15">
      <c r="H1809" t="s">
        <v>8219</v>
      </c>
      <c r="I1809">
        <v>3</v>
      </c>
      <c r="J1809" s="21">
        <f t="shared" si="112"/>
        <v>-0.22671686534402596</v>
      </c>
      <c r="K1809" s="21">
        <f t="shared" si="113"/>
        <v>0.41032195596264776</v>
      </c>
      <c r="N1809" s="21">
        <f t="shared" si="114"/>
        <v>-0.28821436324833005</v>
      </c>
      <c r="O1809" s="21">
        <f t="shared" si="115"/>
        <v>0.386591327392803</v>
      </c>
    </row>
    <row r="1810" spans="8:15">
      <c r="H1810" t="s">
        <v>8219</v>
      </c>
      <c r="I1810">
        <v>17</v>
      </c>
      <c r="J1810" s="21">
        <f t="shared" si="112"/>
        <v>-0.21014250199754489</v>
      </c>
      <c r="K1810" s="21">
        <f t="shared" si="113"/>
        <v>0.41677822710273815</v>
      </c>
      <c r="N1810" s="21">
        <f t="shared" si="114"/>
        <v>-0.28821436324833005</v>
      </c>
      <c r="O1810" s="21">
        <f t="shared" si="115"/>
        <v>0.386591327392803</v>
      </c>
    </row>
    <row r="1811" spans="8:15">
      <c r="H1811" t="s">
        <v>8219</v>
      </c>
      <c r="I1811">
        <v>91</v>
      </c>
      <c r="J1811" s="21">
        <f t="shared" si="112"/>
        <v>-0.12253515288043063</v>
      </c>
      <c r="K1811" s="21">
        <f t="shared" si="113"/>
        <v>0.45123760388591061</v>
      </c>
      <c r="N1811" s="21">
        <f t="shared" si="114"/>
        <v>-0.28821436324833005</v>
      </c>
      <c r="O1811" s="21">
        <f t="shared" si="115"/>
        <v>0.386591327392803</v>
      </c>
    </row>
    <row r="1812" spans="8:15">
      <c r="H1812" t="s">
        <v>8219</v>
      </c>
      <c r="I1812">
        <v>67</v>
      </c>
      <c r="J1812" s="21">
        <f t="shared" si="112"/>
        <v>-0.15094834718868388</v>
      </c>
      <c r="K1812" s="21">
        <f t="shared" si="113"/>
        <v>0.44000823092859576</v>
      </c>
      <c r="N1812" s="21">
        <f t="shared" si="114"/>
        <v>-0.28821436324833005</v>
      </c>
      <c r="O1812" s="21">
        <f t="shared" si="115"/>
        <v>0.386591327392803</v>
      </c>
    </row>
    <row r="1813" spans="8:15">
      <c r="H1813" t="s">
        <v>8219</v>
      </c>
      <c r="I1813">
        <v>18</v>
      </c>
      <c r="J1813" s="21">
        <f t="shared" si="112"/>
        <v>-0.20895861890136766</v>
      </c>
      <c r="K1813" s="21">
        <f t="shared" si="113"/>
        <v>0.41724027139930514</v>
      </c>
      <c r="N1813" s="21">
        <f t="shared" si="114"/>
        <v>-0.28821436324833005</v>
      </c>
      <c r="O1813" s="21">
        <f t="shared" si="115"/>
        <v>0.386591327392803</v>
      </c>
    </row>
    <row r="1814" spans="8:15">
      <c r="H1814" t="s">
        <v>8219</v>
      </c>
      <c r="I1814">
        <v>21</v>
      </c>
      <c r="J1814" s="21">
        <f t="shared" si="112"/>
        <v>-0.205406969612836</v>
      </c>
      <c r="K1814" s="21">
        <f t="shared" si="113"/>
        <v>0.41862708770502882</v>
      </c>
      <c r="N1814" s="21">
        <f t="shared" si="114"/>
        <v>-0.28821436324833005</v>
      </c>
      <c r="O1814" s="21">
        <f t="shared" si="115"/>
        <v>0.386591327392803</v>
      </c>
    </row>
    <row r="1815" spans="8:15">
      <c r="H1815" t="s">
        <v>8219</v>
      </c>
      <c r="I1815">
        <v>40</v>
      </c>
      <c r="J1815" s="21">
        <f t="shared" si="112"/>
        <v>-0.18291319078546883</v>
      </c>
      <c r="K1815" s="21">
        <f t="shared" si="113"/>
        <v>0.42743306637991424</v>
      </c>
      <c r="N1815" s="21">
        <f t="shared" si="114"/>
        <v>-0.28821436324833005</v>
      </c>
      <c r="O1815" s="21">
        <f t="shared" si="115"/>
        <v>0.386591327392803</v>
      </c>
    </row>
    <row r="1816" spans="8:15">
      <c r="H1816" t="s">
        <v>8219</v>
      </c>
      <c r="I1816">
        <v>78</v>
      </c>
      <c r="J1816" s="21">
        <f t="shared" si="112"/>
        <v>-0.13792563313073447</v>
      </c>
      <c r="K1816" s="21">
        <f t="shared" si="113"/>
        <v>0.4451495958540907</v>
      </c>
      <c r="N1816" s="21">
        <f t="shared" si="114"/>
        <v>-0.28821436324833005</v>
      </c>
      <c r="O1816" s="21">
        <f t="shared" si="115"/>
        <v>0.386591327392803</v>
      </c>
    </row>
    <row r="1817" spans="8:15">
      <c r="H1817" t="s">
        <v>8219</v>
      </c>
      <c r="I1817">
        <v>26</v>
      </c>
      <c r="J1817" s="21">
        <f t="shared" si="112"/>
        <v>-0.19948755413194991</v>
      </c>
      <c r="K1817" s="21">
        <f t="shared" si="113"/>
        <v>0.4209406890340468</v>
      </c>
      <c r="N1817" s="21">
        <f t="shared" si="114"/>
        <v>-0.28821436324833005</v>
      </c>
      <c r="O1817" s="21">
        <f t="shared" si="115"/>
        <v>0.386591327392803</v>
      </c>
    </row>
    <row r="1818" spans="8:15">
      <c r="H1818" t="s">
        <v>8219</v>
      </c>
      <c r="I1818">
        <v>14</v>
      </c>
      <c r="J1818" s="21">
        <f t="shared" si="112"/>
        <v>-0.21369415128607655</v>
      </c>
      <c r="K1818" s="21">
        <f t="shared" si="113"/>
        <v>0.41539278629720855</v>
      </c>
      <c r="N1818" s="21">
        <f t="shared" si="114"/>
        <v>-0.28821436324833005</v>
      </c>
      <c r="O1818" s="21">
        <f t="shared" si="115"/>
        <v>0.386591327392803</v>
      </c>
    </row>
    <row r="1819" spans="8:15">
      <c r="H1819" t="s">
        <v>8219</v>
      </c>
      <c r="I1819">
        <v>44</v>
      </c>
      <c r="J1819" s="21">
        <f t="shared" si="112"/>
        <v>-0.17817765840075994</v>
      </c>
      <c r="K1819" s="21">
        <f t="shared" si="113"/>
        <v>0.42929172748783145</v>
      </c>
      <c r="N1819" s="21">
        <f t="shared" si="114"/>
        <v>-0.28821436324833005</v>
      </c>
      <c r="O1819" s="21">
        <f t="shared" si="115"/>
        <v>0.386591327392803</v>
      </c>
    </row>
    <row r="1820" spans="8:15">
      <c r="H1820" t="s">
        <v>8219</v>
      </c>
      <c r="I1820">
        <v>9</v>
      </c>
      <c r="J1820" s="21">
        <f t="shared" si="112"/>
        <v>-0.21961356676696264</v>
      </c>
      <c r="K1820" s="21">
        <f t="shared" si="113"/>
        <v>0.41308606229819478</v>
      </c>
      <c r="N1820" s="21">
        <f t="shared" si="114"/>
        <v>-0.28821436324833005</v>
      </c>
      <c r="O1820" s="21">
        <f t="shared" si="115"/>
        <v>0.386591327392803</v>
      </c>
    </row>
    <row r="1821" spans="8:15">
      <c r="H1821" t="s">
        <v>8219</v>
      </c>
      <c r="I1821">
        <v>30</v>
      </c>
      <c r="J1821" s="21">
        <f t="shared" si="112"/>
        <v>-0.19475202174724102</v>
      </c>
      <c r="K1821" s="21">
        <f t="shared" si="113"/>
        <v>0.42279354204580544</v>
      </c>
      <c r="N1821" s="21">
        <f t="shared" si="114"/>
        <v>-0.28821436324833005</v>
      </c>
      <c r="O1821" s="21">
        <f t="shared" si="115"/>
        <v>0.386591327392803</v>
      </c>
    </row>
    <row r="1822" spans="8:15">
      <c r="H1822" t="s">
        <v>8219</v>
      </c>
      <c r="I1822">
        <v>45</v>
      </c>
      <c r="J1822" s="21">
        <f t="shared" si="112"/>
        <v>-0.17699377530458274</v>
      </c>
      <c r="K1822" s="21">
        <f t="shared" si="113"/>
        <v>0.4297566394881519</v>
      </c>
      <c r="N1822" s="21">
        <f t="shared" si="114"/>
        <v>-0.28821436324833005</v>
      </c>
      <c r="O1822" s="21">
        <f t="shared" si="115"/>
        <v>0.386591327392803</v>
      </c>
    </row>
    <row r="1823" spans="8:15">
      <c r="H1823" t="s">
        <v>8219</v>
      </c>
      <c r="I1823">
        <v>56</v>
      </c>
      <c r="J1823" s="21">
        <f t="shared" si="112"/>
        <v>-0.1639710612466333</v>
      </c>
      <c r="K1823" s="21">
        <f t="shared" si="113"/>
        <v>0.43487696260834974</v>
      </c>
      <c r="N1823" s="21">
        <f t="shared" si="114"/>
        <v>-0.28821436324833005</v>
      </c>
      <c r="O1823" s="21">
        <f t="shared" si="115"/>
        <v>0.386591327392803</v>
      </c>
    </row>
    <row r="1824" spans="8:15">
      <c r="H1824" t="s">
        <v>8219</v>
      </c>
      <c r="I1824">
        <v>46</v>
      </c>
      <c r="J1824" s="21">
        <f t="shared" si="112"/>
        <v>-0.17580989220840551</v>
      </c>
      <c r="K1824" s="21">
        <f t="shared" si="113"/>
        <v>0.43022164891630016</v>
      </c>
      <c r="N1824" s="21">
        <f t="shared" si="114"/>
        <v>-0.28821436324833005</v>
      </c>
      <c r="O1824" s="21">
        <f t="shared" si="115"/>
        <v>0.386591327392803</v>
      </c>
    </row>
    <row r="1825" spans="8:15">
      <c r="H1825" t="s">
        <v>8219</v>
      </c>
      <c r="I1825">
        <v>34</v>
      </c>
      <c r="J1825" s="21">
        <f t="shared" si="112"/>
        <v>-0.19001648936253215</v>
      </c>
      <c r="K1825" s="21">
        <f t="shared" si="113"/>
        <v>0.42464810464462421</v>
      </c>
      <c r="N1825" s="21">
        <f t="shared" si="114"/>
        <v>-0.28821436324833005</v>
      </c>
      <c r="O1825" s="21">
        <f t="shared" si="115"/>
        <v>0.386591327392803</v>
      </c>
    </row>
    <row r="1826" spans="8:15">
      <c r="H1826" t="s">
        <v>8219</v>
      </c>
      <c r="I1826">
        <v>98</v>
      </c>
      <c r="J1826" s="21">
        <f t="shared" si="112"/>
        <v>-0.11424797120719009</v>
      </c>
      <c r="K1826" s="21">
        <f t="shared" si="113"/>
        <v>0.45452061265204025</v>
      </c>
      <c r="N1826" s="21">
        <f t="shared" si="114"/>
        <v>-0.28821436324833005</v>
      </c>
      <c r="O1826" s="21">
        <f t="shared" si="115"/>
        <v>0.386591327392803</v>
      </c>
    </row>
    <row r="1827" spans="8:15">
      <c r="H1827" t="s">
        <v>8219</v>
      </c>
      <c r="I1827">
        <v>46</v>
      </c>
      <c r="J1827" s="21">
        <f t="shared" si="112"/>
        <v>-0.17580989220840551</v>
      </c>
      <c r="K1827" s="21">
        <f t="shared" si="113"/>
        <v>0.43022164891630016</v>
      </c>
      <c r="N1827" s="21">
        <f t="shared" si="114"/>
        <v>-0.28821436324833005</v>
      </c>
      <c r="O1827" s="21">
        <f t="shared" si="115"/>
        <v>0.386591327392803</v>
      </c>
    </row>
    <row r="1828" spans="8:15">
      <c r="H1828" t="s">
        <v>8219</v>
      </c>
      <c r="I1828">
        <v>10</v>
      </c>
      <c r="J1828" s="21">
        <f t="shared" si="112"/>
        <v>-0.21842968367078541</v>
      </c>
      <c r="K1828" s="21">
        <f t="shared" si="113"/>
        <v>0.41354716981882511</v>
      </c>
      <c r="N1828" s="21">
        <f t="shared" si="114"/>
        <v>-0.28821436324833005</v>
      </c>
      <c r="O1828" s="21">
        <f t="shared" si="115"/>
        <v>0.386591327392803</v>
      </c>
    </row>
    <row r="1829" spans="8:15">
      <c r="H1829" t="s">
        <v>8219</v>
      </c>
      <c r="I1829">
        <v>76</v>
      </c>
      <c r="J1829" s="21">
        <f t="shared" si="112"/>
        <v>-0.14029339932308893</v>
      </c>
      <c r="K1829" s="21">
        <f t="shared" si="113"/>
        <v>0.44421408966288911</v>
      </c>
      <c r="N1829" s="21">
        <f t="shared" si="114"/>
        <v>-0.28821436324833005</v>
      </c>
      <c r="O1829" s="21">
        <f t="shared" si="115"/>
        <v>0.386591327392803</v>
      </c>
    </row>
    <row r="1830" spans="8:15">
      <c r="H1830" t="s">
        <v>8219</v>
      </c>
      <c r="I1830">
        <v>104</v>
      </c>
      <c r="J1830" s="21">
        <f t="shared" si="112"/>
        <v>-0.10714467263012677</v>
      </c>
      <c r="K1830" s="21">
        <f t="shared" si="113"/>
        <v>0.45733710374479575</v>
      </c>
      <c r="N1830" s="21">
        <f t="shared" si="114"/>
        <v>-0.28821436324833005</v>
      </c>
      <c r="O1830" s="21">
        <f t="shared" si="115"/>
        <v>0.386591327392803</v>
      </c>
    </row>
    <row r="1831" spans="8:15">
      <c r="H1831" t="s">
        <v>8219</v>
      </c>
      <c r="I1831">
        <v>87</v>
      </c>
      <c r="J1831" s="21">
        <f t="shared" si="112"/>
        <v>-0.12727068526513949</v>
      </c>
      <c r="K1831" s="21">
        <f t="shared" si="113"/>
        <v>0.44936308068589309</v>
      </c>
      <c r="N1831" s="21">
        <f t="shared" si="114"/>
        <v>-0.28821436324833005</v>
      </c>
      <c r="O1831" s="21">
        <f t="shared" si="115"/>
        <v>0.386591327392803</v>
      </c>
    </row>
    <row r="1832" spans="8:15">
      <c r="H1832" t="s">
        <v>8219</v>
      </c>
      <c r="I1832">
        <v>29</v>
      </c>
      <c r="J1832" s="21">
        <f t="shared" si="112"/>
        <v>-0.19593590484341825</v>
      </c>
      <c r="K1832" s="21">
        <f t="shared" si="113"/>
        <v>0.42233016695712094</v>
      </c>
      <c r="N1832" s="21">
        <f t="shared" si="114"/>
        <v>-0.28821436324833005</v>
      </c>
      <c r="O1832" s="21">
        <f t="shared" si="115"/>
        <v>0.386591327392803</v>
      </c>
    </row>
    <row r="1833" spans="8:15">
      <c r="H1833" t="s">
        <v>8219</v>
      </c>
      <c r="I1833">
        <v>51</v>
      </c>
      <c r="J1833" s="21">
        <f t="shared" si="112"/>
        <v>-0.16989047672751942</v>
      </c>
      <c r="K1833" s="21">
        <f t="shared" si="113"/>
        <v>0.43254813535908976</v>
      </c>
      <c r="N1833" s="21">
        <f t="shared" si="114"/>
        <v>-0.28821436324833005</v>
      </c>
      <c r="O1833" s="21">
        <f t="shared" si="115"/>
        <v>0.386591327392803</v>
      </c>
    </row>
    <row r="1834" spans="8:15">
      <c r="H1834" t="s">
        <v>8219</v>
      </c>
      <c r="I1834">
        <v>12</v>
      </c>
      <c r="J1834" s="21">
        <f t="shared" si="112"/>
        <v>-0.21606191747843098</v>
      </c>
      <c r="K1834" s="21">
        <f t="shared" si="113"/>
        <v>0.4144697420111193</v>
      </c>
      <c r="N1834" s="21">
        <f t="shared" si="114"/>
        <v>-0.28821436324833005</v>
      </c>
      <c r="O1834" s="21">
        <f t="shared" si="115"/>
        <v>0.386591327392803</v>
      </c>
    </row>
    <row r="1835" spans="8:15">
      <c r="H1835" t="s">
        <v>8219</v>
      </c>
      <c r="I1835">
        <v>72</v>
      </c>
      <c r="J1835" s="21">
        <f t="shared" si="112"/>
        <v>-0.14502893170779779</v>
      </c>
      <c r="K1835" s="21">
        <f t="shared" si="113"/>
        <v>0.44234401453813776</v>
      </c>
      <c r="N1835" s="21">
        <f t="shared" si="114"/>
        <v>-0.28821436324833005</v>
      </c>
      <c r="O1835" s="21">
        <f t="shared" si="115"/>
        <v>0.386591327392803</v>
      </c>
    </row>
    <row r="1836" spans="8:15">
      <c r="H1836" t="s">
        <v>8219</v>
      </c>
      <c r="I1836">
        <v>21</v>
      </c>
      <c r="J1836" s="21">
        <f t="shared" si="112"/>
        <v>-0.205406969612836</v>
      </c>
      <c r="K1836" s="21">
        <f t="shared" si="113"/>
        <v>0.41862708770502882</v>
      </c>
      <c r="N1836" s="21">
        <f t="shared" si="114"/>
        <v>-0.28821436324833005</v>
      </c>
      <c r="O1836" s="21">
        <f t="shared" si="115"/>
        <v>0.386591327392803</v>
      </c>
    </row>
    <row r="1837" spans="8:15">
      <c r="H1837" t="s">
        <v>8219</v>
      </c>
      <c r="I1837">
        <v>42</v>
      </c>
      <c r="J1837" s="21">
        <f t="shared" si="112"/>
        <v>-0.1805454245931144</v>
      </c>
      <c r="K1837" s="21">
        <f t="shared" si="113"/>
        <v>0.42836219829451022</v>
      </c>
      <c r="N1837" s="21">
        <f t="shared" si="114"/>
        <v>-0.28821436324833005</v>
      </c>
      <c r="O1837" s="21">
        <f t="shared" si="115"/>
        <v>0.386591327392803</v>
      </c>
    </row>
    <row r="1838" spans="8:15">
      <c r="H1838" t="s">
        <v>8219</v>
      </c>
      <c r="I1838">
        <v>71</v>
      </c>
      <c r="J1838" s="21">
        <f t="shared" si="112"/>
        <v>-0.14621281480397502</v>
      </c>
      <c r="K1838" s="21">
        <f t="shared" si="113"/>
        <v>0.44187669476401492</v>
      </c>
      <c r="N1838" s="21">
        <f t="shared" si="114"/>
        <v>-0.28821436324833005</v>
      </c>
      <c r="O1838" s="21">
        <f t="shared" si="115"/>
        <v>0.386591327392803</v>
      </c>
    </row>
    <row r="1839" spans="8:15">
      <c r="H1839" t="s">
        <v>8219</v>
      </c>
      <c r="I1839">
        <v>168</v>
      </c>
      <c r="J1839" s="21">
        <f t="shared" si="112"/>
        <v>-3.1376154474784708E-2</v>
      </c>
      <c r="K1839" s="21">
        <f t="shared" si="113"/>
        <v>0.48748477887945263</v>
      </c>
      <c r="N1839" s="21">
        <f t="shared" si="114"/>
        <v>-0.28821436324833005</v>
      </c>
      <c r="O1839" s="21">
        <f t="shared" si="115"/>
        <v>0.386591327392803</v>
      </c>
    </row>
    <row r="1840" spans="8:15">
      <c r="H1840" t="s">
        <v>8219</v>
      </c>
      <c r="I1840">
        <v>19</v>
      </c>
      <c r="J1840" s="21">
        <f t="shared" si="112"/>
        <v>-0.20777473580519043</v>
      </c>
      <c r="K1840" s="21">
        <f t="shared" si="113"/>
        <v>0.4177024300117067</v>
      </c>
      <c r="N1840" s="21">
        <f t="shared" si="114"/>
        <v>-0.28821436324833005</v>
      </c>
      <c r="O1840" s="21">
        <f t="shared" si="115"/>
        <v>0.386591327392803</v>
      </c>
    </row>
    <row r="1841" spans="8:15">
      <c r="H1841" t="s">
        <v>8219</v>
      </c>
      <c r="I1841">
        <v>37</v>
      </c>
      <c r="J1841" s="21">
        <f t="shared" si="112"/>
        <v>-0.18646484007400049</v>
      </c>
      <c r="K1841" s="21">
        <f t="shared" si="113"/>
        <v>0.42604012442217087</v>
      </c>
      <c r="N1841" s="21">
        <f t="shared" si="114"/>
        <v>-0.28821436324833005</v>
      </c>
      <c r="O1841" s="21">
        <f t="shared" si="115"/>
        <v>0.386591327392803</v>
      </c>
    </row>
    <row r="1842" spans="8:15">
      <c r="H1842" t="s">
        <v>8219</v>
      </c>
      <c r="I1842">
        <v>36</v>
      </c>
      <c r="J1842" s="21">
        <f t="shared" si="112"/>
        <v>-0.18764872317017769</v>
      </c>
      <c r="K1842" s="21">
        <f t="shared" si="113"/>
        <v>0.42557601452808019</v>
      </c>
      <c r="N1842" s="21">
        <f t="shared" si="114"/>
        <v>-0.28821436324833005</v>
      </c>
      <c r="O1842" s="21">
        <f t="shared" si="115"/>
        <v>0.386591327392803</v>
      </c>
    </row>
    <row r="1843" spans="8:15">
      <c r="H1843" t="s">
        <v>8219</v>
      </c>
      <c r="I1843">
        <v>14</v>
      </c>
      <c r="J1843" s="21">
        <f t="shared" si="112"/>
        <v>-0.21369415128607655</v>
      </c>
      <c r="K1843" s="21">
        <f t="shared" si="113"/>
        <v>0.41539278629720855</v>
      </c>
      <c r="N1843" s="21">
        <f t="shared" si="114"/>
        <v>-0.28821436324833005</v>
      </c>
      <c r="O1843" s="21">
        <f t="shared" si="115"/>
        <v>0.386591327392803</v>
      </c>
    </row>
    <row r="1844" spans="8:15">
      <c r="H1844" t="s">
        <v>8219</v>
      </c>
      <c r="I1844">
        <v>18</v>
      </c>
      <c r="J1844" s="21">
        <f t="shared" si="112"/>
        <v>-0.20895861890136766</v>
      </c>
      <c r="K1844" s="21">
        <f t="shared" si="113"/>
        <v>0.41724027139930514</v>
      </c>
      <c r="N1844" s="21">
        <f t="shared" si="114"/>
        <v>-0.28821436324833005</v>
      </c>
      <c r="O1844" s="21">
        <f t="shared" si="115"/>
        <v>0.386591327392803</v>
      </c>
    </row>
    <row r="1845" spans="8:15">
      <c r="H1845" t="s">
        <v>8219</v>
      </c>
      <c r="I1845">
        <v>82</v>
      </c>
      <c r="J1845" s="21">
        <f t="shared" si="112"/>
        <v>-0.13319010074602561</v>
      </c>
      <c r="K1845" s="21">
        <f t="shared" si="113"/>
        <v>0.44702151977802468</v>
      </c>
      <c r="N1845" s="21">
        <f t="shared" si="114"/>
        <v>-0.28821436324833005</v>
      </c>
      <c r="O1845" s="21">
        <f t="shared" si="115"/>
        <v>0.386591327392803</v>
      </c>
    </row>
    <row r="1846" spans="8:15">
      <c r="H1846" t="s">
        <v>8219</v>
      </c>
      <c r="I1846">
        <v>43</v>
      </c>
      <c r="J1846" s="21">
        <f t="shared" si="112"/>
        <v>-0.17936154149693717</v>
      </c>
      <c r="K1846" s="21">
        <f t="shared" si="113"/>
        <v>0.42882691354639985</v>
      </c>
      <c r="N1846" s="21">
        <f t="shared" si="114"/>
        <v>-0.28821436324833005</v>
      </c>
      <c r="O1846" s="21">
        <f t="shared" si="115"/>
        <v>0.386591327392803</v>
      </c>
    </row>
    <row r="1847" spans="8:15">
      <c r="H1847" t="s">
        <v>8219</v>
      </c>
      <c r="I1847">
        <v>8</v>
      </c>
      <c r="J1847" s="21">
        <f t="shared" si="112"/>
        <v>-0.22079744986313984</v>
      </c>
      <c r="K1847" s="21">
        <f t="shared" si="113"/>
        <v>0.41262507464844178</v>
      </c>
      <c r="N1847" s="21">
        <f t="shared" si="114"/>
        <v>-0.28821436324833005</v>
      </c>
      <c r="O1847" s="21">
        <f t="shared" si="115"/>
        <v>0.386591327392803</v>
      </c>
    </row>
    <row r="1848" spans="8:15">
      <c r="H1848" t="s">
        <v>8219</v>
      </c>
      <c r="I1848">
        <v>45</v>
      </c>
      <c r="J1848" s="21">
        <f t="shared" si="112"/>
        <v>-0.17699377530458274</v>
      </c>
      <c r="K1848" s="21">
        <f t="shared" si="113"/>
        <v>0.4297566394881519</v>
      </c>
      <c r="N1848" s="21">
        <f t="shared" si="114"/>
        <v>-0.28821436324833005</v>
      </c>
      <c r="O1848" s="21">
        <f t="shared" si="115"/>
        <v>0.386591327392803</v>
      </c>
    </row>
    <row r="1849" spans="8:15">
      <c r="H1849" t="s">
        <v>8219</v>
      </c>
      <c r="I1849">
        <v>20</v>
      </c>
      <c r="J1849" s="21">
        <f t="shared" si="112"/>
        <v>-0.20659085270901323</v>
      </c>
      <c r="K1849" s="21">
        <f t="shared" si="113"/>
        <v>0.41816470232031444</v>
      </c>
      <c r="N1849" s="21">
        <f t="shared" si="114"/>
        <v>-0.28821436324833005</v>
      </c>
      <c r="O1849" s="21">
        <f t="shared" si="115"/>
        <v>0.386591327392803</v>
      </c>
    </row>
    <row r="1850" spans="8:15">
      <c r="H1850" t="s">
        <v>8219</v>
      </c>
      <c r="I1850">
        <v>31</v>
      </c>
      <c r="J1850" s="21">
        <f t="shared" si="112"/>
        <v>-0.19356813865106381</v>
      </c>
      <c r="K1850" s="21">
        <f t="shared" si="113"/>
        <v>0.4232570239842357</v>
      </c>
      <c r="N1850" s="21">
        <f t="shared" si="114"/>
        <v>-0.28821436324833005</v>
      </c>
      <c r="O1850" s="21">
        <f t="shared" si="115"/>
        <v>0.386591327392803</v>
      </c>
    </row>
    <row r="1851" spans="8:15">
      <c r="H1851" t="s">
        <v>8219</v>
      </c>
      <c r="I1851">
        <v>25</v>
      </c>
      <c r="J1851" s="21">
        <f t="shared" si="112"/>
        <v>-0.20067143722812711</v>
      </c>
      <c r="K1851" s="21">
        <f t="shared" si="113"/>
        <v>0.42047774758660955</v>
      </c>
      <c r="N1851" s="21">
        <f t="shared" si="114"/>
        <v>-0.28821436324833005</v>
      </c>
      <c r="O1851" s="21">
        <f t="shared" si="115"/>
        <v>0.386591327392803</v>
      </c>
    </row>
    <row r="1852" spans="8:15">
      <c r="H1852" t="s">
        <v>8219</v>
      </c>
      <c r="I1852">
        <v>14</v>
      </c>
      <c r="J1852" s="21">
        <f t="shared" si="112"/>
        <v>-0.21369415128607655</v>
      </c>
      <c r="K1852" s="21">
        <f t="shared" si="113"/>
        <v>0.41539278629720855</v>
      </c>
      <c r="N1852" s="21">
        <f t="shared" si="114"/>
        <v>-0.28821436324833005</v>
      </c>
      <c r="O1852" s="21">
        <f t="shared" si="115"/>
        <v>0.386591327392803</v>
      </c>
    </row>
    <row r="1853" spans="8:15">
      <c r="H1853" t="s">
        <v>8219</v>
      </c>
      <c r="I1853">
        <v>45</v>
      </c>
      <c r="J1853" s="21">
        <f t="shared" si="112"/>
        <v>-0.17699377530458274</v>
      </c>
      <c r="K1853" s="21">
        <f t="shared" si="113"/>
        <v>0.4297566394881519</v>
      </c>
      <c r="N1853" s="21">
        <f t="shared" si="114"/>
        <v>-0.28821436324833005</v>
      </c>
      <c r="O1853" s="21">
        <f t="shared" si="115"/>
        <v>0.386591327392803</v>
      </c>
    </row>
    <row r="1854" spans="8:15">
      <c r="H1854" t="s">
        <v>8219</v>
      </c>
      <c r="I1854">
        <v>20</v>
      </c>
      <c r="J1854" s="21">
        <f t="shared" si="112"/>
        <v>-0.20659085270901323</v>
      </c>
      <c r="K1854" s="21">
        <f t="shared" si="113"/>
        <v>0.41816470232031444</v>
      </c>
      <c r="N1854" s="21">
        <f t="shared" si="114"/>
        <v>-0.28821436324833005</v>
      </c>
      <c r="O1854" s="21">
        <f t="shared" si="115"/>
        <v>0.386591327392803</v>
      </c>
    </row>
    <row r="1855" spans="8:15">
      <c r="H1855" t="s">
        <v>8219</v>
      </c>
      <c r="I1855">
        <v>39</v>
      </c>
      <c r="J1855" s="21">
        <f t="shared" si="112"/>
        <v>-0.18409707388164603</v>
      </c>
      <c r="K1855" s="21">
        <f t="shared" si="113"/>
        <v>0.4269686509764512</v>
      </c>
      <c r="N1855" s="21">
        <f t="shared" si="114"/>
        <v>-0.28821436324833005</v>
      </c>
      <c r="O1855" s="21">
        <f t="shared" si="115"/>
        <v>0.386591327392803</v>
      </c>
    </row>
    <row r="1856" spans="8:15">
      <c r="H1856" t="s">
        <v>8219</v>
      </c>
      <c r="I1856">
        <v>16</v>
      </c>
      <c r="J1856" s="21">
        <f t="shared" si="112"/>
        <v>-0.21132638509372209</v>
      </c>
      <c r="K1856" s="21">
        <f t="shared" si="113"/>
        <v>0.41631629774116047</v>
      </c>
      <c r="N1856" s="21">
        <f t="shared" si="114"/>
        <v>-0.28821436324833005</v>
      </c>
      <c r="O1856" s="21">
        <f t="shared" si="115"/>
        <v>0.386591327392803</v>
      </c>
    </row>
    <row r="1857" spans="8:15">
      <c r="H1857" t="s">
        <v>8219</v>
      </c>
      <c r="I1857">
        <v>37</v>
      </c>
      <c r="J1857" s="21">
        <f t="shared" si="112"/>
        <v>-0.18646484007400049</v>
      </c>
      <c r="K1857" s="21">
        <f t="shared" si="113"/>
        <v>0.42604012442217087</v>
      </c>
      <c r="N1857" s="21">
        <f t="shared" si="114"/>
        <v>-0.28821436324833005</v>
      </c>
      <c r="O1857" s="21">
        <f t="shared" si="115"/>
        <v>0.386591327392803</v>
      </c>
    </row>
    <row r="1858" spans="8:15">
      <c r="H1858" t="s">
        <v>8219</v>
      </c>
      <c r="I1858">
        <v>14</v>
      </c>
      <c r="J1858" s="21">
        <f t="shared" ref="J1858:J1921" si="116">STANDARDIZE(I1858,$B$7,$B$12)</f>
        <v>-0.21369415128607655</v>
      </c>
      <c r="K1858" s="21">
        <f t="shared" ref="K1858:K1921" si="117">_xlfn.NORM.S.DIST(J1858,TRUE)</f>
        <v>0.41539278629720855</v>
      </c>
      <c r="N1858" s="21">
        <f t="shared" ref="N1858:N1921" si="118">STANDARDIZE(M1858,$C$7,$C$12)</f>
        <v>-0.28821436324833005</v>
      </c>
      <c r="O1858" s="21">
        <f t="shared" ref="O1858:O1921" si="119">_xlfn.NORM.S.DIST(N1858,TRUE)</f>
        <v>0.386591327392803</v>
      </c>
    </row>
    <row r="1859" spans="8:15">
      <c r="H1859" t="s">
        <v>8219</v>
      </c>
      <c r="I1859">
        <v>21</v>
      </c>
      <c r="J1859" s="21">
        <f t="shared" si="116"/>
        <v>-0.205406969612836</v>
      </c>
      <c r="K1859" s="21">
        <f t="shared" si="117"/>
        <v>0.41862708770502882</v>
      </c>
      <c r="N1859" s="21">
        <f t="shared" si="118"/>
        <v>-0.28821436324833005</v>
      </c>
      <c r="O1859" s="21">
        <f t="shared" si="119"/>
        <v>0.386591327392803</v>
      </c>
    </row>
    <row r="1860" spans="8:15">
      <c r="H1860" t="s">
        <v>8219</v>
      </c>
      <c r="I1860">
        <v>69</v>
      </c>
      <c r="J1860" s="21">
        <f t="shared" si="116"/>
        <v>-0.14858058099632945</v>
      </c>
      <c r="K1860" s="21">
        <f t="shared" si="117"/>
        <v>0.44094229851308525</v>
      </c>
      <c r="N1860" s="21">
        <f t="shared" si="118"/>
        <v>-0.28821436324833005</v>
      </c>
      <c r="O1860" s="21">
        <f t="shared" si="119"/>
        <v>0.386591327392803</v>
      </c>
    </row>
    <row r="1861" spans="8:15">
      <c r="H1861" t="s">
        <v>8219</v>
      </c>
      <c r="I1861">
        <v>16</v>
      </c>
      <c r="J1861" s="21">
        <f t="shared" si="116"/>
        <v>-0.21132638509372209</v>
      </c>
      <c r="K1861" s="21">
        <f t="shared" si="117"/>
        <v>0.41631629774116047</v>
      </c>
      <c r="N1861" s="21">
        <f t="shared" si="118"/>
        <v>-0.28821436324833005</v>
      </c>
      <c r="O1861" s="21">
        <f t="shared" si="119"/>
        <v>0.386591327392803</v>
      </c>
    </row>
    <row r="1862" spans="8:15">
      <c r="H1862" t="s">
        <v>8219</v>
      </c>
      <c r="I1862">
        <v>55</v>
      </c>
      <c r="J1862" s="21">
        <f t="shared" si="116"/>
        <v>-0.16515494434281053</v>
      </c>
      <c r="K1862" s="21">
        <f t="shared" si="117"/>
        <v>0.43441101369818969</v>
      </c>
      <c r="N1862" s="21">
        <f t="shared" si="118"/>
        <v>-0.28821436324833005</v>
      </c>
      <c r="O1862" s="21">
        <f t="shared" si="119"/>
        <v>0.386591327392803</v>
      </c>
    </row>
    <row r="1863" spans="8:15">
      <c r="H1863" t="s">
        <v>8219</v>
      </c>
      <c r="I1863">
        <v>27</v>
      </c>
      <c r="J1863" s="21">
        <f t="shared" si="116"/>
        <v>-0.19830367103577268</v>
      </c>
      <c r="K1863" s="21">
        <f t="shared" si="117"/>
        <v>0.42140373982723822</v>
      </c>
      <c r="N1863" s="21">
        <f t="shared" si="118"/>
        <v>-0.28821436324833005</v>
      </c>
      <c r="O1863" s="21">
        <f t="shared" si="119"/>
        <v>0.386591327392803</v>
      </c>
    </row>
    <row r="1864" spans="8:15">
      <c r="H1864" t="s">
        <v>8219</v>
      </c>
      <c r="I1864">
        <v>36</v>
      </c>
      <c r="J1864" s="21">
        <f t="shared" si="116"/>
        <v>-0.18764872317017769</v>
      </c>
      <c r="K1864" s="21">
        <f t="shared" si="117"/>
        <v>0.42557601452808019</v>
      </c>
      <c r="N1864" s="21">
        <f t="shared" si="118"/>
        <v>-0.28821436324833005</v>
      </c>
      <c r="O1864" s="21">
        <f t="shared" si="119"/>
        <v>0.386591327392803</v>
      </c>
    </row>
    <row r="1865" spans="8:15">
      <c r="H1865" t="s">
        <v>8219</v>
      </c>
      <c r="I1865">
        <v>19</v>
      </c>
      <c r="J1865" s="21">
        <f t="shared" si="116"/>
        <v>-0.20777473580519043</v>
      </c>
      <c r="K1865" s="21">
        <f t="shared" si="117"/>
        <v>0.4177024300117067</v>
      </c>
      <c r="N1865" s="21">
        <f t="shared" si="118"/>
        <v>-0.28821436324833005</v>
      </c>
      <c r="O1865" s="21">
        <f t="shared" si="119"/>
        <v>0.386591327392803</v>
      </c>
    </row>
    <row r="1866" spans="8:15">
      <c r="H1866" t="s">
        <v>8219</v>
      </c>
      <c r="I1866">
        <v>12</v>
      </c>
      <c r="J1866" s="21">
        <f t="shared" si="116"/>
        <v>-0.21606191747843098</v>
      </c>
      <c r="K1866" s="21">
        <f t="shared" si="117"/>
        <v>0.4144697420111193</v>
      </c>
      <c r="N1866" s="21">
        <f t="shared" si="118"/>
        <v>-0.28821436324833005</v>
      </c>
      <c r="O1866" s="21">
        <f t="shared" si="119"/>
        <v>0.386591327392803</v>
      </c>
    </row>
    <row r="1867" spans="8:15">
      <c r="H1867" t="s">
        <v>8219</v>
      </c>
      <c r="I1867">
        <v>17</v>
      </c>
      <c r="J1867" s="21">
        <f t="shared" si="116"/>
        <v>-0.21014250199754489</v>
      </c>
      <c r="K1867" s="21">
        <f t="shared" si="117"/>
        <v>0.41677822710273815</v>
      </c>
      <c r="N1867" s="21">
        <f t="shared" si="118"/>
        <v>-0.28821436324833005</v>
      </c>
      <c r="O1867" s="21">
        <f t="shared" si="119"/>
        <v>0.386591327392803</v>
      </c>
    </row>
    <row r="1868" spans="8:15">
      <c r="H1868" t="s">
        <v>8219</v>
      </c>
      <c r="I1868">
        <v>114</v>
      </c>
      <c r="J1868" s="21">
        <f t="shared" si="116"/>
        <v>-9.5305841668354568E-2</v>
      </c>
      <c r="K1868" s="21">
        <f t="shared" si="117"/>
        <v>0.46203595139871001</v>
      </c>
      <c r="N1868" s="21">
        <f t="shared" si="118"/>
        <v>-0.28821436324833005</v>
      </c>
      <c r="O1868" s="21">
        <f t="shared" si="119"/>
        <v>0.386591327392803</v>
      </c>
    </row>
    <row r="1869" spans="8:15">
      <c r="H1869" t="s">
        <v>8219</v>
      </c>
      <c r="I1869">
        <v>93</v>
      </c>
      <c r="J1869" s="21">
        <f t="shared" si="116"/>
        <v>-0.12016738668807618</v>
      </c>
      <c r="K1869" s="21">
        <f t="shared" si="117"/>
        <v>0.45217527609070635</v>
      </c>
      <c r="N1869" s="21">
        <f t="shared" si="118"/>
        <v>-0.28821436324833005</v>
      </c>
      <c r="O1869" s="21">
        <f t="shared" si="119"/>
        <v>0.386591327392803</v>
      </c>
    </row>
    <row r="1870" spans="8:15">
      <c r="H1870" t="s">
        <v>8219</v>
      </c>
      <c r="I1870">
        <v>36</v>
      </c>
      <c r="J1870" s="21">
        <f t="shared" si="116"/>
        <v>-0.18764872317017769</v>
      </c>
      <c r="K1870" s="21">
        <f t="shared" si="117"/>
        <v>0.42557601452808019</v>
      </c>
      <c r="N1870" s="21">
        <f t="shared" si="118"/>
        <v>-0.28821436324833005</v>
      </c>
      <c r="O1870" s="21">
        <f t="shared" si="119"/>
        <v>0.386591327392803</v>
      </c>
    </row>
    <row r="1871" spans="8:15">
      <c r="H1871" t="s">
        <v>8219</v>
      </c>
      <c r="I1871">
        <v>61</v>
      </c>
      <c r="J1871" s="21">
        <f t="shared" si="116"/>
        <v>-0.15805164576574721</v>
      </c>
      <c r="K1871" s="21">
        <f t="shared" si="117"/>
        <v>0.43720805133796614</v>
      </c>
      <c r="N1871" s="21">
        <f t="shared" si="118"/>
        <v>-0.28821436324833005</v>
      </c>
      <c r="O1871" s="21">
        <f t="shared" si="119"/>
        <v>0.386591327392803</v>
      </c>
    </row>
    <row r="1872" spans="8:15">
      <c r="H1872" t="s">
        <v>8219</v>
      </c>
      <c r="I1872">
        <v>47</v>
      </c>
      <c r="J1872" s="21">
        <f t="shared" si="116"/>
        <v>-0.17462600911222828</v>
      </c>
      <c r="K1872" s="21">
        <f t="shared" si="117"/>
        <v>0.43068675514080984</v>
      </c>
      <c r="N1872" s="21">
        <f t="shared" si="118"/>
        <v>-0.28821436324833005</v>
      </c>
      <c r="O1872" s="21">
        <f t="shared" si="119"/>
        <v>0.386591327392803</v>
      </c>
    </row>
    <row r="1873" spans="8:15">
      <c r="H1873" t="s">
        <v>8219</v>
      </c>
      <c r="I1873">
        <v>17</v>
      </c>
      <c r="J1873" s="21">
        <f t="shared" si="116"/>
        <v>-0.21014250199754489</v>
      </c>
      <c r="K1873" s="21">
        <f t="shared" si="117"/>
        <v>0.41677822710273815</v>
      </c>
      <c r="N1873" s="21">
        <f t="shared" si="118"/>
        <v>-0.28821436324833005</v>
      </c>
      <c r="O1873" s="21">
        <f t="shared" si="119"/>
        <v>0.386591327392803</v>
      </c>
    </row>
    <row r="1874" spans="8:15">
      <c r="H1874" t="s">
        <v>8219</v>
      </c>
      <c r="I1874">
        <v>63</v>
      </c>
      <c r="J1874" s="21">
        <f t="shared" si="116"/>
        <v>-0.15568387957339277</v>
      </c>
      <c r="K1874" s="21">
        <f t="shared" si="117"/>
        <v>0.43814110223022118</v>
      </c>
      <c r="N1874" s="21">
        <f t="shared" si="118"/>
        <v>-0.28821436324833005</v>
      </c>
      <c r="O1874" s="21">
        <f t="shared" si="119"/>
        <v>0.386591327392803</v>
      </c>
    </row>
    <row r="1875" spans="8:15">
      <c r="H1875" t="s">
        <v>8219</v>
      </c>
      <c r="I1875">
        <v>9</v>
      </c>
      <c r="J1875" s="21">
        <f t="shared" si="116"/>
        <v>-0.21961356676696264</v>
      </c>
      <c r="K1875" s="21">
        <f t="shared" si="117"/>
        <v>0.41308606229819478</v>
      </c>
      <c r="N1875" s="21">
        <f t="shared" si="118"/>
        <v>-0.28821436324833005</v>
      </c>
      <c r="O1875" s="21">
        <f t="shared" si="119"/>
        <v>0.386591327392803</v>
      </c>
    </row>
    <row r="1876" spans="8:15">
      <c r="H1876" t="s">
        <v>8219</v>
      </c>
      <c r="I1876">
        <v>30</v>
      </c>
      <c r="J1876" s="21">
        <f t="shared" si="116"/>
        <v>-0.19475202174724102</v>
      </c>
      <c r="K1876" s="21">
        <f t="shared" si="117"/>
        <v>0.42279354204580544</v>
      </c>
      <c r="N1876" s="21">
        <f t="shared" si="118"/>
        <v>-0.28821436324833005</v>
      </c>
      <c r="O1876" s="21">
        <f t="shared" si="119"/>
        <v>0.386591327392803</v>
      </c>
    </row>
    <row r="1877" spans="8:15">
      <c r="H1877" t="s">
        <v>8219</v>
      </c>
      <c r="I1877">
        <v>23</v>
      </c>
      <c r="J1877" s="21">
        <f t="shared" si="116"/>
        <v>-0.20303920342048157</v>
      </c>
      <c r="K1877" s="21">
        <f t="shared" si="117"/>
        <v>0.41955219522003828</v>
      </c>
      <c r="N1877" s="21">
        <f t="shared" si="118"/>
        <v>-0.28821436324833005</v>
      </c>
      <c r="O1877" s="21">
        <f t="shared" si="119"/>
        <v>0.386591327392803</v>
      </c>
    </row>
    <row r="1878" spans="8:15">
      <c r="H1878" t="s">
        <v>8219</v>
      </c>
      <c r="I1878">
        <v>33</v>
      </c>
      <c r="J1878" s="21">
        <f t="shared" si="116"/>
        <v>-0.19120037245870936</v>
      </c>
      <c r="K1878" s="21">
        <f t="shared" si="117"/>
        <v>0.42418430590942285</v>
      </c>
      <c r="N1878" s="21">
        <f t="shared" si="118"/>
        <v>-0.28821436324833005</v>
      </c>
      <c r="O1878" s="21">
        <f t="shared" si="119"/>
        <v>0.386591327392803</v>
      </c>
    </row>
    <row r="1879" spans="8:15">
      <c r="H1879" t="s">
        <v>8219</v>
      </c>
      <c r="I1879">
        <v>39</v>
      </c>
      <c r="J1879" s="21">
        <f t="shared" si="116"/>
        <v>-0.18409707388164603</v>
      </c>
      <c r="K1879" s="21">
        <f t="shared" si="117"/>
        <v>0.4269686509764512</v>
      </c>
      <c r="N1879" s="21">
        <f t="shared" si="118"/>
        <v>-0.28821436324833005</v>
      </c>
      <c r="O1879" s="21">
        <f t="shared" si="119"/>
        <v>0.386591327392803</v>
      </c>
    </row>
    <row r="1880" spans="8:15">
      <c r="H1880" t="s">
        <v>8219</v>
      </c>
      <c r="I1880">
        <v>17</v>
      </c>
      <c r="J1880" s="21">
        <f t="shared" si="116"/>
        <v>-0.21014250199754489</v>
      </c>
      <c r="K1880" s="21">
        <f t="shared" si="117"/>
        <v>0.41677822710273815</v>
      </c>
      <c r="N1880" s="21">
        <f t="shared" si="118"/>
        <v>-0.28821436324833005</v>
      </c>
      <c r="O1880" s="21">
        <f t="shared" si="119"/>
        <v>0.386591327392803</v>
      </c>
    </row>
    <row r="1881" spans="8:15">
      <c r="H1881" t="s">
        <v>8219</v>
      </c>
      <c r="I1881">
        <v>6</v>
      </c>
      <c r="J1881" s="21">
        <f t="shared" si="116"/>
        <v>-0.2231652160554943</v>
      </c>
      <c r="K1881" s="21">
        <f t="shared" si="117"/>
        <v>0.41170346142018982</v>
      </c>
      <c r="N1881" s="21">
        <f t="shared" si="118"/>
        <v>-0.28821436324833005</v>
      </c>
      <c r="O1881" s="21">
        <f t="shared" si="119"/>
        <v>0.386591327392803</v>
      </c>
    </row>
    <row r="1882" spans="8:15">
      <c r="H1882" t="s">
        <v>8219</v>
      </c>
      <c r="I1882">
        <v>39</v>
      </c>
      <c r="J1882" s="21">
        <f t="shared" si="116"/>
        <v>-0.18409707388164603</v>
      </c>
      <c r="K1882" s="21">
        <f t="shared" si="117"/>
        <v>0.4269686509764512</v>
      </c>
      <c r="N1882" s="21">
        <f t="shared" si="118"/>
        <v>-0.28821436324833005</v>
      </c>
      <c r="O1882" s="21">
        <f t="shared" si="119"/>
        <v>0.386591327392803</v>
      </c>
    </row>
    <row r="1883" spans="8:15">
      <c r="H1883" t="s">
        <v>8219</v>
      </c>
      <c r="I1883">
        <v>57</v>
      </c>
      <c r="J1883" s="21">
        <f t="shared" si="116"/>
        <v>-0.1627871781504561</v>
      </c>
      <c r="K1883" s="21">
        <f t="shared" si="117"/>
        <v>0.43534300197847797</v>
      </c>
      <c r="N1883" s="21">
        <f t="shared" si="118"/>
        <v>-0.28821436324833005</v>
      </c>
      <c r="O1883" s="21">
        <f t="shared" si="119"/>
        <v>0.386591327392803</v>
      </c>
    </row>
    <row r="1884" spans="8:15">
      <c r="H1884" t="s">
        <v>8219</v>
      </c>
      <c r="I1884">
        <v>56</v>
      </c>
      <c r="J1884" s="21">
        <f t="shared" si="116"/>
        <v>-0.1639710612466333</v>
      </c>
      <c r="K1884" s="21">
        <f t="shared" si="117"/>
        <v>0.43487696260834974</v>
      </c>
      <c r="N1884" s="21">
        <f t="shared" si="118"/>
        <v>-0.28821436324833005</v>
      </c>
      <c r="O1884" s="21">
        <f t="shared" si="119"/>
        <v>0.386591327392803</v>
      </c>
    </row>
    <row r="1885" spans="8:15">
      <c r="H1885" t="s">
        <v>8219</v>
      </c>
      <c r="I1885">
        <v>13</v>
      </c>
      <c r="J1885" s="21">
        <f t="shared" si="116"/>
        <v>-0.21487803438225375</v>
      </c>
      <c r="K1885" s="21">
        <f t="shared" si="117"/>
        <v>0.41493120545075307</v>
      </c>
      <c r="N1885" s="21">
        <f t="shared" si="118"/>
        <v>-0.28821436324833005</v>
      </c>
      <c r="O1885" s="21">
        <f t="shared" si="119"/>
        <v>0.386591327392803</v>
      </c>
    </row>
    <row r="1886" spans="8:15">
      <c r="H1886" t="s">
        <v>8219</v>
      </c>
      <c r="I1886">
        <v>95</v>
      </c>
      <c r="J1886" s="21">
        <f t="shared" si="116"/>
        <v>-0.11779962049572175</v>
      </c>
      <c r="K1886" s="21">
        <f t="shared" si="117"/>
        <v>0.45311321512759184</v>
      </c>
      <c r="N1886" s="21">
        <f t="shared" si="118"/>
        <v>-0.28821436324833005</v>
      </c>
      <c r="O1886" s="21">
        <f t="shared" si="119"/>
        <v>0.386591327392803</v>
      </c>
    </row>
    <row r="1887" spans="8:15">
      <c r="H1887" t="s">
        <v>8219</v>
      </c>
      <c r="I1887">
        <v>80</v>
      </c>
      <c r="J1887" s="21">
        <f t="shared" si="116"/>
        <v>-0.13555786693838004</v>
      </c>
      <c r="K1887" s="21">
        <f t="shared" si="117"/>
        <v>0.44608540760858517</v>
      </c>
      <c r="N1887" s="21">
        <f t="shared" si="118"/>
        <v>-0.28821436324833005</v>
      </c>
      <c r="O1887" s="21">
        <f t="shared" si="119"/>
        <v>0.386591327392803</v>
      </c>
    </row>
    <row r="1888" spans="8:15">
      <c r="H1888" t="s">
        <v>8219</v>
      </c>
      <c r="I1888">
        <v>133</v>
      </c>
      <c r="J1888" s="21">
        <f t="shared" si="116"/>
        <v>-7.2812062840987402E-2</v>
      </c>
      <c r="K1888" s="21">
        <f t="shared" si="117"/>
        <v>0.47097783583953684</v>
      </c>
      <c r="N1888" s="21">
        <f t="shared" si="118"/>
        <v>-0.28821436324833005</v>
      </c>
      <c r="O1888" s="21">
        <f t="shared" si="119"/>
        <v>0.386591327392803</v>
      </c>
    </row>
    <row r="1889" spans="8:15">
      <c r="H1889" t="s">
        <v>8219</v>
      </c>
      <c r="I1889">
        <v>44</v>
      </c>
      <c r="J1889" s="21">
        <f t="shared" si="116"/>
        <v>-0.17817765840075994</v>
      </c>
      <c r="K1889" s="21">
        <f t="shared" si="117"/>
        <v>0.42929172748783145</v>
      </c>
      <c r="N1889" s="21">
        <f t="shared" si="118"/>
        <v>-0.28821436324833005</v>
      </c>
      <c r="O1889" s="21">
        <f t="shared" si="119"/>
        <v>0.386591327392803</v>
      </c>
    </row>
    <row r="1890" spans="8:15">
      <c r="H1890" t="s">
        <v>8219</v>
      </c>
      <c r="I1890">
        <v>30</v>
      </c>
      <c r="J1890" s="21">
        <f t="shared" si="116"/>
        <v>-0.19475202174724102</v>
      </c>
      <c r="K1890" s="21">
        <f t="shared" si="117"/>
        <v>0.42279354204580544</v>
      </c>
      <c r="N1890" s="21">
        <f t="shared" si="118"/>
        <v>-0.28821436324833005</v>
      </c>
      <c r="O1890" s="21">
        <f t="shared" si="119"/>
        <v>0.386591327392803</v>
      </c>
    </row>
    <row r="1891" spans="8:15">
      <c r="H1891" t="s">
        <v>8219</v>
      </c>
      <c r="I1891">
        <v>56</v>
      </c>
      <c r="J1891" s="21">
        <f t="shared" si="116"/>
        <v>-0.1639710612466333</v>
      </c>
      <c r="K1891" s="21">
        <f t="shared" si="117"/>
        <v>0.43487696260834974</v>
      </c>
      <c r="N1891" s="21">
        <f t="shared" si="118"/>
        <v>-0.28821436324833005</v>
      </c>
      <c r="O1891" s="21">
        <f t="shared" si="119"/>
        <v>0.386591327392803</v>
      </c>
    </row>
    <row r="1892" spans="8:15">
      <c r="H1892" t="s">
        <v>8219</v>
      </c>
      <c r="I1892">
        <v>66</v>
      </c>
      <c r="J1892" s="21">
        <f t="shared" si="116"/>
        <v>-0.15213223028486111</v>
      </c>
      <c r="K1892" s="21">
        <f t="shared" si="117"/>
        <v>0.43954132198623697</v>
      </c>
      <c r="N1892" s="21">
        <f t="shared" si="118"/>
        <v>-0.28821436324833005</v>
      </c>
      <c r="O1892" s="21">
        <f t="shared" si="119"/>
        <v>0.386591327392803</v>
      </c>
    </row>
    <row r="1893" spans="8:15">
      <c r="H1893" t="s">
        <v>8219</v>
      </c>
      <c r="I1893">
        <v>29</v>
      </c>
      <c r="J1893" s="21">
        <f t="shared" si="116"/>
        <v>-0.19593590484341825</v>
      </c>
      <c r="K1893" s="21">
        <f t="shared" si="117"/>
        <v>0.42233016695712094</v>
      </c>
      <c r="N1893" s="21">
        <f t="shared" si="118"/>
        <v>-0.28821436324833005</v>
      </c>
      <c r="O1893" s="21">
        <f t="shared" si="119"/>
        <v>0.386591327392803</v>
      </c>
    </row>
    <row r="1894" spans="8:15">
      <c r="H1894" t="s">
        <v>8219</v>
      </c>
      <c r="I1894">
        <v>72</v>
      </c>
      <c r="J1894" s="21">
        <f t="shared" si="116"/>
        <v>-0.14502893170779779</v>
      </c>
      <c r="K1894" s="21">
        <f t="shared" si="117"/>
        <v>0.44234401453813776</v>
      </c>
      <c r="N1894" s="21">
        <f t="shared" si="118"/>
        <v>-0.28821436324833005</v>
      </c>
      <c r="O1894" s="21">
        <f t="shared" si="119"/>
        <v>0.386591327392803</v>
      </c>
    </row>
    <row r="1895" spans="8:15">
      <c r="H1895" t="s">
        <v>8219</v>
      </c>
      <c r="I1895">
        <v>27</v>
      </c>
      <c r="J1895" s="21">
        <f t="shared" si="116"/>
        <v>-0.19830367103577268</v>
      </c>
      <c r="K1895" s="21">
        <f t="shared" si="117"/>
        <v>0.42140373982723822</v>
      </c>
      <c r="N1895" s="21">
        <f t="shared" si="118"/>
        <v>-0.28821436324833005</v>
      </c>
      <c r="O1895" s="21">
        <f t="shared" si="119"/>
        <v>0.386591327392803</v>
      </c>
    </row>
    <row r="1896" spans="8:15">
      <c r="H1896" t="s">
        <v>8219</v>
      </c>
      <c r="I1896">
        <v>10</v>
      </c>
      <c r="J1896" s="21">
        <f t="shared" si="116"/>
        <v>-0.21842968367078541</v>
      </c>
      <c r="K1896" s="21">
        <f t="shared" si="117"/>
        <v>0.41354716981882511</v>
      </c>
      <c r="N1896" s="21">
        <f t="shared" si="118"/>
        <v>-0.28821436324833005</v>
      </c>
      <c r="O1896" s="21">
        <f t="shared" si="119"/>
        <v>0.386591327392803</v>
      </c>
    </row>
    <row r="1897" spans="8:15">
      <c r="H1897" t="s">
        <v>8219</v>
      </c>
      <c r="I1897">
        <v>35</v>
      </c>
      <c r="J1897" s="21">
        <f t="shared" si="116"/>
        <v>-0.18883260626635492</v>
      </c>
      <c r="K1897" s="21">
        <f t="shared" si="117"/>
        <v>0.42511200772646551</v>
      </c>
      <c r="N1897" s="21">
        <f t="shared" si="118"/>
        <v>-0.28821436324833005</v>
      </c>
      <c r="O1897" s="21">
        <f t="shared" si="119"/>
        <v>0.386591327392803</v>
      </c>
    </row>
    <row r="1898" spans="8:15">
      <c r="H1898" t="s">
        <v>8219</v>
      </c>
      <c r="I1898">
        <v>29</v>
      </c>
      <c r="J1898" s="21">
        <f t="shared" si="116"/>
        <v>-0.19593590484341825</v>
      </c>
      <c r="K1898" s="21">
        <f t="shared" si="117"/>
        <v>0.42233016695712094</v>
      </c>
      <c r="N1898" s="21">
        <f t="shared" si="118"/>
        <v>-0.28821436324833005</v>
      </c>
      <c r="O1898" s="21">
        <f t="shared" si="119"/>
        <v>0.386591327392803</v>
      </c>
    </row>
    <row r="1899" spans="8:15">
      <c r="H1899" t="s">
        <v>8219</v>
      </c>
      <c r="I1899">
        <v>13</v>
      </c>
      <c r="J1899" s="21">
        <f t="shared" si="116"/>
        <v>-0.21487803438225375</v>
      </c>
      <c r="K1899" s="21">
        <f t="shared" si="117"/>
        <v>0.41493120545075307</v>
      </c>
      <c r="N1899" s="21">
        <f t="shared" si="118"/>
        <v>-0.28821436324833005</v>
      </c>
      <c r="O1899" s="21">
        <f t="shared" si="119"/>
        <v>0.386591327392803</v>
      </c>
    </row>
    <row r="1900" spans="8:15">
      <c r="H1900" t="s">
        <v>8219</v>
      </c>
      <c r="I1900">
        <v>72</v>
      </c>
      <c r="J1900" s="21">
        <f t="shared" si="116"/>
        <v>-0.14502893170779779</v>
      </c>
      <c r="K1900" s="21">
        <f t="shared" si="117"/>
        <v>0.44234401453813776</v>
      </c>
      <c r="N1900" s="21">
        <f t="shared" si="118"/>
        <v>-0.28821436324833005</v>
      </c>
      <c r="O1900" s="21">
        <f t="shared" si="119"/>
        <v>0.386591327392803</v>
      </c>
    </row>
    <row r="1901" spans="8:15">
      <c r="H1901" t="s">
        <v>8219</v>
      </c>
      <c r="I1901">
        <v>78</v>
      </c>
      <c r="J1901" s="21">
        <f t="shared" si="116"/>
        <v>-0.13792563313073447</v>
      </c>
      <c r="K1901" s="21">
        <f t="shared" si="117"/>
        <v>0.4451495958540907</v>
      </c>
      <c r="N1901" s="21">
        <f t="shared" si="118"/>
        <v>-0.28821436324833005</v>
      </c>
      <c r="O1901" s="21">
        <f t="shared" si="119"/>
        <v>0.386591327392803</v>
      </c>
    </row>
    <row r="1902" spans="8:15">
      <c r="H1902" t="s">
        <v>8219</v>
      </c>
      <c r="I1902">
        <v>49</v>
      </c>
      <c r="J1902" s="21">
        <f t="shared" si="116"/>
        <v>-0.17225824291987385</v>
      </c>
      <c r="K1902" s="21">
        <f t="shared" si="117"/>
        <v>0.43161725545103624</v>
      </c>
      <c r="N1902" s="21">
        <f t="shared" si="118"/>
        <v>-0.28821436324833005</v>
      </c>
      <c r="O1902" s="21">
        <f t="shared" si="119"/>
        <v>0.386591327392803</v>
      </c>
    </row>
    <row r="1903" spans="8:15">
      <c r="H1903" t="s">
        <v>8219</v>
      </c>
      <c r="I1903">
        <v>42</v>
      </c>
      <c r="J1903" s="21">
        <f t="shared" si="116"/>
        <v>-0.1805454245931144</v>
      </c>
      <c r="K1903" s="21">
        <f t="shared" si="117"/>
        <v>0.42836219829451022</v>
      </c>
      <c r="N1903" s="21">
        <f t="shared" si="118"/>
        <v>-0.28821436324833005</v>
      </c>
      <c r="O1903" s="21">
        <f t="shared" si="119"/>
        <v>0.386591327392803</v>
      </c>
    </row>
    <row r="1904" spans="8:15">
      <c r="H1904" t="s">
        <v>8219</v>
      </c>
      <c r="I1904">
        <v>35</v>
      </c>
      <c r="J1904" s="21">
        <f t="shared" si="116"/>
        <v>-0.18883260626635492</v>
      </c>
      <c r="K1904" s="21">
        <f t="shared" si="117"/>
        <v>0.42511200772646551</v>
      </c>
      <c r="N1904" s="21">
        <f t="shared" si="118"/>
        <v>-0.28821436324833005</v>
      </c>
      <c r="O1904" s="21">
        <f t="shared" si="119"/>
        <v>0.386591327392803</v>
      </c>
    </row>
    <row r="1905" spans="8:15">
      <c r="H1905" t="s">
        <v>8219</v>
      </c>
      <c r="I1905">
        <v>42</v>
      </c>
      <c r="J1905" s="21">
        <f t="shared" si="116"/>
        <v>-0.1805454245931144</v>
      </c>
      <c r="K1905" s="21">
        <f t="shared" si="117"/>
        <v>0.42836219829451022</v>
      </c>
      <c r="N1905" s="21">
        <f t="shared" si="118"/>
        <v>-0.28821436324833005</v>
      </c>
      <c r="O1905" s="21">
        <f t="shared" si="119"/>
        <v>0.386591327392803</v>
      </c>
    </row>
    <row r="1906" spans="8:15">
      <c r="H1906" t="s">
        <v>8219</v>
      </c>
      <c r="I1906">
        <v>42</v>
      </c>
      <c r="J1906" s="21">
        <f t="shared" si="116"/>
        <v>-0.1805454245931144</v>
      </c>
      <c r="K1906" s="21">
        <f t="shared" si="117"/>
        <v>0.42836219829451022</v>
      </c>
      <c r="N1906" s="21">
        <f t="shared" si="118"/>
        <v>-0.28821436324833005</v>
      </c>
      <c r="O1906" s="21">
        <f t="shared" si="119"/>
        <v>0.386591327392803</v>
      </c>
    </row>
    <row r="1907" spans="8:15">
      <c r="H1907" t="s">
        <v>8219</v>
      </c>
      <c r="I1907">
        <v>31</v>
      </c>
      <c r="J1907" s="21">
        <f t="shared" si="116"/>
        <v>-0.19356813865106381</v>
      </c>
      <c r="K1907" s="21">
        <f t="shared" si="117"/>
        <v>0.4232570239842357</v>
      </c>
      <c r="N1907" s="21">
        <f t="shared" si="118"/>
        <v>-0.28821436324833005</v>
      </c>
      <c r="O1907" s="21">
        <f t="shared" si="119"/>
        <v>0.386591327392803</v>
      </c>
    </row>
    <row r="1908" spans="8:15">
      <c r="H1908" t="s">
        <v>8219</v>
      </c>
      <c r="I1908">
        <v>38</v>
      </c>
      <c r="J1908" s="21">
        <f t="shared" si="116"/>
        <v>-0.18528095697782326</v>
      </c>
      <c r="K1908" s="21">
        <f t="shared" si="117"/>
        <v>0.42650433678101174</v>
      </c>
      <c r="N1908" s="21">
        <f t="shared" si="118"/>
        <v>-0.28821436324833005</v>
      </c>
      <c r="O1908" s="21">
        <f t="shared" si="119"/>
        <v>0.386591327392803</v>
      </c>
    </row>
    <row r="1909" spans="8:15">
      <c r="H1909" t="s">
        <v>8219</v>
      </c>
      <c r="I1909">
        <v>8</v>
      </c>
      <c r="J1909" s="21">
        <f t="shared" si="116"/>
        <v>-0.22079744986313984</v>
      </c>
      <c r="K1909" s="21">
        <f t="shared" si="117"/>
        <v>0.41262507464844178</v>
      </c>
      <c r="N1909" s="21">
        <f t="shared" si="118"/>
        <v>-0.28821436324833005</v>
      </c>
      <c r="O1909" s="21">
        <f t="shared" si="119"/>
        <v>0.386591327392803</v>
      </c>
    </row>
    <row r="1910" spans="8:15">
      <c r="H1910" t="s">
        <v>8219</v>
      </c>
      <c r="I1910">
        <v>39</v>
      </c>
      <c r="J1910" s="21">
        <f t="shared" si="116"/>
        <v>-0.18409707388164603</v>
      </c>
      <c r="K1910" s="21">
        <f t="shared" si="117"/>
        <v>0.4269686509764512</v>
      </c>
      <c r="N1910" s="21">
        <f t="shared" si="118"/>
        <v>-0.28821436324833005</v>
      </c>
      <c r="O1910" s="21">
        <f t="shared" si="119"/>
        <v>0.386591327392803</v>
      </c>
    </row>
    <row r="1911" spans="8:15">
      <c r="H1911" t="s">
        <v>8219</v>
      </c>
      <c r="I1911">
        <v>29</v>
      </c>
      <c r="J1911" s="21">
        <f t="shared" si="116"/>
        <v>-0.19593590484341825</v>
      </c>
      <c r="K1911" s="21">
        <f t="shared" si="117"/>
        <v>0.42233016695712094</v>
      </c>
      <c r="N1911" s="21">
        <f t="shared" si="118"/>
        <v>-0.28821436324833005</v>
      </c>
      <c r="O1911" s="21">
        <f t="shared" si="119"/>
        <v>0.386591327392803</v>
      </c>
    </row>
    <row r="1912" spans="8:15">
      <c r="H1912" t="s">
        <v>8219</v>
      </c>
      <c r="I1912">
        <v>72</v>
      </c>
      <c r="J1912" s="21">
        <f t="shared" si="116"/>
        <v>-0.14502893170779779</v>
      </c>
      <c r="K1912" s="21">
        <f t="shared" si="117"/>
        <v>0.44234401453813776</v>
      </c>
      <c r="N1912" s="21">
        <f t="shared" si="118"/>
        <v>-0.28821436324833005</v>
      </c>
      <c r="O1912" s="21">
        <f t="shared" si="119"/>
        <v>0.386591327392803</v>
      </c>
    </row>
    <row r="1913" spans="8:15">
      <c r="H1913" t="s">
        <v>8219</v>
      </c>
      <c r="I1913">
        <v>15</v>
      </c>
      <c r="J1913" s="21">
        <f t="shared" si="116"/>
        <v>-0.21251026818989932</v>
      </c>
      <c r="K1913" s="21">
        <f t="shared" si="117"/>
        <v>0.41585448393325064</v>
      </c>
      <c r="N1913" s="21">
        <f t="shared" si="118"/>
        <v>-0.28821436324833005</v>
      </c>
      <c r="O1913" s="21">
        <f t="shared" si="119"/>
        <v>0.386591327392803</v>
      </c>
    </row>
    <row r="1914" spans="8:15">
      <c r="H1914" t="s">
        <v>8219</v>
      </c>
      <c r="I1914">
        <v>33</v>
      </c>
      <c r="J1914" s="21">
        <f t="shared" si="116"/>
        <v>-0.19120037245870936</v>
      </c>
      <c r="K1914" s="21">
        <f t="shared" si="117"/>
        <v>0.42418430590942285</v>
      </c>
      <c r="N1914" s="21">
        <f t="shared" si="118"/>
        <v>-0.28821436324833005</v>
      </c>
      <c r="O1914" s="21">
        <f t="shared" si="119"/>
        <v>0.386591327392803</v>
      </c>
    </row>
    <row r="1915" spans="8:15">
      <c r="H1915" t="s">
        <v>8219</v>
      </c>
      <c r="I1915">
        <v>15</v>
      </c>
      <c r="J1915" s="21">
        <f t="shared" si="116"/>
        <v>-0.21251026818989932</v>
      </c>
      <c r="K1915" s="21">
        <f t="shared" si="117"/>
        <v>0.41585448393325064</v>
      </c>
      <c r="N1915" s="21">
        <f t="shared" si="118"/>
        <v>-0.28821436324833005</v>
      </c>
      <c r="O1915" s="21">
        <f t="shared" si="119"/>
        <v>0.386591327392803</v>
      </c>
    </row>
    <row r="1916" spans="8:15">
      <c r="H1916" t="s">
        <v>8219</v>
      </c>
      <c r="I1916">
        <v>19</v>
      </c>
      <c r="J1916" s="21">
        <f t="shared" si="116"/>
        <v>-0.20777473580519043</v>
      </c>
      <c r="K1916" s="21">
        <f t="shared" si="117"/>
        <v>0.4177024300117067</v>
      </c>
      <c r="N1916" s="21">
        <f t="shared" si="118"/>
        <v>-0.28821436324833005</v>
      </c>
      <c r="O1916" s="21">
        <f t="shared" si="119"/>
        <v>0.386591327392803</v>
      </c>
    </row>
    <row r="1917" spans="8:15">
      <c r="H1917" t="s">
        <v>8219</v>
      </c>
      <c r="I1917">
        <v>17</v>
      </c>
      <c r="J1917" s="21">
        <f t="shared" si="116"/>
        <v>-0.21014250199754489</v>
      </c>
      <c r="K1917" s="21">
        <f t="shared" si="117"/>
        <v>0.41677822710273815</v>
      </c>
      <c r="N1917" s="21">
        <f t="shared" si="118"/>
        <v>-0.28821436324833005</v>
      </c>
      <c r="O1917" s="21">
        <f t="shared" si="119"/>
        <v>0.386591327392803</v>
      </c>
    </row>
    <row r="1918" spans="8:15">
      <c r="H1918" t="s">
        <v>8219</v>
      </c>
      <c r="I1918">
        <v>44</v>
      </c>
      <c r="J1918" s="21">
        <f t="shared" si="116"/>
        <v>-0.17817765840075994</v>
      </c>
      <c r="K1918" s="21">
        <f t="shared" si="117"/>
        <v>0.42929172748783145</v>
      </c>
      <c r="N1918" s="21">
        <f t="shared" si="118"/>
        <v>-0.28821436324833005</v>
      </c>
      <c r="O1918" s="21">
        <f t="shared" si="119"/>
        <v>0.386591327392803</v>
      </c>
    </row>
    <row r="1919" spans="8:15">
      <c r="H1919" t="s">
        <v>8219</v>
      </c>
      <c r="I1919">
        <v>10</v>
      </c>
      <c r="J1919" s="21">
        <f t="shared" si="116"/>
        <v>-0.21842968367078541</v>
      </c>
      <c r="K1919" s="21">
        <f t="shared" si="117"/>
        <v>0.41354716981882511</v>
      </c>
      <c r="N1919" s="21">
        <f t="shared" si="118"/>
        <v>-0.28821436324833005</v>
      </c>
      <c r="O1919" s="21">
        <f t="shared" si="119"/>
        <v>0.386591327392803</v>
      </c>
    </row>
    <row r="1920" spans="8:15">
      <c r="H1920" t="s">
        <v>8219</v>
      </c>
      <c r="I1920">
        <v>46</v>
      </c>
      <c r="J1920" s="21">
        <f t="shared" si="116"/>
        <v>-0.17580989220840551</v>
      </c>
      <c r="K1920" s="21">
        <f t="shared" si="117"/>
        <v>0.43022164891630016</v>
      </c>
      <c r="N1920" s="21">
        <f t="shared" si="118"/>
        <v>-0.28821436324833005</v>
      </c>
      <c r="O1920" s="21">
        <f t="shared" si="119"/>
        <v>0.386591327392803</v>
      </c>
    </row>
    <row r="1921" spans="8:15">
      <c r="H1921" t="s">
        <v>8219</v>
      </c>
      <c r="I1921">
        <v>11</v>
      </c>
      <c r="J1921" s="21">
        <f t="shared" si="116"/>
        <v>-0.21724580057460821</v>
      </c>
      <c r="K1921" s="21">
        <f t="shared" si="117"/>
        <v>0.41400839659505645</v>
      </c>
      <c r="N1921" s="21">
        <f t="shared" si="118"/>
        <v>-0.28821436324833005</v>
      </c>
      <c r="O1921" s="21">
        <f t="shared" si="119"/>
        <v>0.386591327392803</v>
      </c>
    </row>
    <row r="1922" spans="8:15">
      <c r="H1922" t="s">
        <v>8219</v>
      </c>
      <c r="I1922">
        <v>13</v>
      </c>
      <c r="J1922" s="21">
        <f t="shared" ref="J1922:J1985" si="120">STANDARDIZE(I1922,$B$7,$B$12)</f>
        <v>-0.21487803438225375</v>
      </c>
      <c r="K1922" s="21">
        <f t="shared" ref="K1922:K1985" si="121">_xlfn.NORM.S.DIST(J1922,TRUE)</f>
        <v>0.41493120545075307</v>
      </c>
      <c r="N1922" s="21">
        <f t="shared" ref="N1922:N1985" si="122">STANDARDIZE(M1922,$C$7,$C$12)</f>
        <v>-0.28821436324833005</v>
      </c>
      <c r="O1922" s="21">
        <f t="shared" ref="O1922:O1985" si="123">_xlfn.NORM.S.DIST(N1922,TRUE)</f>
        <v>0.386591327392803</v>
      </c>
    </row>
    <row r="1923" spans="8:15">
      <c r="H1923" t="s">
        <v>8219</v>
      </c>
      <c r="I1923">
        <v>33</v>
      </c>
      <c r="J1923" s="21">
        <f t="shared" si="120"/>
        <v>-0.19120037245870936</v>
      </c>
      <c r="K1923" s="21">
        <f t="shared" si="121"/>
        <v>0.42418430590942285</v>
      </c>
      <c r="N1923" s="21">
        <f t="shared" si="122"/>
        <v>-0.28821436324833005</v>
      </c>
      <c r="O1923" s="21">
        <f t="shared" si="123"/>
        <v>0.386591327392803</v>
      </c>
    </row>
    <row r="1924" spans="8:15">
      <c r="H1924" t="s">
        <v>8219</v>
      </c>
      <c r="I1924">
        <v>28</v>
      </c>
      <c r="J1924" s="21">
        <f t="shared" si="120"/>
        <v>-0.19711978793959548</v>
      </c>
      <c r="K1924" s="21">
        <f t="shared" si="121"/>
        <v>0.42186689934285598</v>
      </c>
      <c r="N1924" s="21">
        <f t="shared" si="122"/>
        <v>-0.28821436324833005</v>
      </c>
      <c r="O1924" s="21">
        <f t="shared" si="123"/>
        <v>0.386591327392803</v>
      </c>
    </row>
    <row r="1925" spans="8:15">
      <c r="H1925" t="s">
        <v>8219</v>
      </c>
      <c r="I1925">
        <v>21</v>
      </c>
      <c r="J1925" s="21">
        <f t="shared" si="120"/>
        <v>-0.205406969612836</v>
      </c>
      <c r="K1925" s="21">
        <f t="shared" si="121"/>
        <v>0.41862708770502882</v>
      </c>
      <c r="N1925" s="21">
        <f t="shared" si="122"/>
        <v>-0.28821436324833005</v>
      </c>
      <c r="O1925" s="21">
        <f t="shared" si="123"/>
        <v>0.386591327392803</v>
      </c>
    </row>
    <row r="1926" spans="8:15">
      <c r="H1926" t="s">
        <v>8219</v>
      </c>
      <c r="I1926">
        <v>13</v>
      </c>
      <c r="J1926" s="21">
        <f t="shared" si="120"/>
        <v>-0.21487803438225375</v>
      </c>
      <c r="K1926" s="21">
        <f t="shared" si="121"/>
        <v>0.41493120545075307</v>
      </c>
      <c r="N1926" s="21">
        <f t="shared" si="122"/>
        <v>-0.28821436324833005</v>
      </c>
      <c r="O1926" s="21">
        <f t="shared" si="123"/>
        <v>0.386591327392803</v>
      </c>
    </row>
    <row r="1927" spans="8:15">
      <c r="H1927" t="s">
        <v>8219</v>
      </c>
      <c r="I1927">
        <v>34</v>
      </c>
      <c r="J1927" s="21">
        <f t="shared" si="120"/>
        <v>-0.19001648936253215</v>
      </c>
      <c r="K1927" s="21">
        <f t="shared" si="121"/>
        <v>0.42464810464462421</v>
      </c>
      <c r="N1927" s="21">
        <f t="shared" si="122"/>
        <v>-0.28821436324833005</v>
      </c>
      <c r="O1927" s="21">
        <f t="shared" si="123"/>
        <v>0.386591327392803</v>
      </c>
    </row>
    <row r="1928" spans="8:15">
      <c r="H1928" t="s">
        <v>8219</v>
      </c>
      <c r="I1928">
        <v>80</v>
      </c>
      <c r="J1928" s="21">
        <f t="shared" si="120"/>
        <v>-0.13555786693838004</v>
      </c>
      <c r="K1928" s="21">
        <f t="shared" si="121"/>
        <v>0.44608540760858517</v>
      </c>
      <c r="N1928" s="21">
        <f t="shared" si="122"/>
        <v>-0.28821436324833005</v>
      </c>
      <c r="O1928" s="21">
        <f t="shared" si="123"/>
        <v>0.386591327392803</v>
      </c>
    </row>
    <row r="1929" spans="8:15">
      <c r="H1929" t="s">
        <v>8219</v>
      </c>
      <c r="I1929">
        <v>74</v>
      </c>
      <c r="J1929" s="21">
        <f t="shared" si="120"/>
        <v>-0.14266116551544336</v>
      </c>
      <c r="K1929" s="21">
        <f t="shared" si="121"/>
        <v>0.44327889417822158</v>
      </c>
      <c r="N1929" s="21">
        <f t="shared" si="122"/>
        <v>-0.28821436324833005</v>
      </c>
      <c r="O1929" s="21">
        <f t="shared" si="123"/>
        <v>0.386591327392803</v>
      </c>
    </row>
    <row r="1930" spans="8:15">
      <c r="H1930" t="s">
        <v>8219</v>
      </c>
      <c r="I1930">
        <v>7</v>
      </c>
      <c r="J1930" s="21">
        <f t="shared" si="120"/>
        <v>-0.22198133295931707</v>
      </c>
      <c r="K1930" s="21">
        <f t="shared" si="121"/>
        <v>0.41216420748434612</v>
      </c>
      <c r="N1930" s="21">
        <f t="shared" si="122"/>
        <v>-0.28821436324833005</v>
      </c>
      <c r="O1930" s="21">
        <f t="shared" si="123"/>
        <v>0.386591327392803</v>
      </c>
    </row>
    <row r="1931" spans="8:15">
      <c r="H1931" t="s">
        <v>8219</v>
      </c>
      <c r="I1931">
        <v>34</v>
      </c>
      <c r="J1931" s="21">
        <f t="shared" si="120"/>
        <v>-0.19001648936253215</v>
      </c>
      <c r="K1931" s="21">
        <f t="shared" si="121"/>
        <v>0.42464810464462421</v>
      </c>
      <c r="N1931" s="21">
        <f t="shared" si="122"/>
        <v>-0.28821436324833005</v>
      </c>
      <c r="O1931" s="21">
        <f t="shared" si="123"/>
        <v>0.386591327392803</v>
      </c>
    </row>
    <row r="1932" spans="8:15">
      <c r="H1932" t="s">
        <v>8219</v>
      </c>
      <c r="I1932">
        <v>86</v>
      </c>
      <c r="J1932" s="21">
        <f t="shared" si="120"/>
        <v>-0.12845456836131672</v>
      </c>
      <c r="K1932" s="21">
        <f t="shared" si="121"/>
        <v>0.44889462474332431</v>
      </c>
      <c r="N1932" s="21">
        <f t="shared" si="122"/>
        <v>-0.28821436324833005</v>
      </c>
      <c r="O1932" s="21">
        <f t="shared" si="123"/>
        <v>0.386591327392803</v>
      </c>
    </row>
    <row r="1933" spans="8:15">
      <c r="H1933" t="s">
        <v>8219</v>
      </c>
      <c r="I1933">
        <v>37</v>
      </c>
      <c r="J1933" s="21">
        <f t="shared" si="120"/>
        <v>-0.18646484007400049</v>
      </c>
      <c r="K1933" s="21">
        <f t="shared" si="121"/>
        <v>0.42604012442217087</v>
      </c>
      <c r="N1933" s="21">
        <f t="shared" si="122"/>
        <v>-0.28821436324833005</v>
      </c>
      <c r="O1933" s="21">
        <f t="shared" si="123"/>
        <v>0.386591327392803</v>
      </c>
    </row>
    <row r="1934" spans="8:15">
      <c r="H1934" t="s">
        <v>8219</v>
      </c>
      <c r="I1934">
        <v>18</v>
      </c>
      <c r="J1934" s="21">
        <f t="shared" si="120"/>
        <v>-0.20895861890136766</v>
      </c>
      <c r="K1934" s="21">
        <f t="shared" si="121"/>
        <v>0.41724027139930514</v>
      </c>
      <c r="N1934" s="21">
        <f t="shared" si="122"/>
        <v>-0.28821436324833005</v>
      </c>
      <c r="O1934" s="21">
        <f t="shared" si="123"/>
        <v>0.386591327392803</v>
      </c>
    </row>
    <row r="1935" spans="8:15">
      <c r="H1935" t="s">
        <v>8219</v>
      </c>
      <c r="I1935">
        <v>22</v>
      </c>
      <c r="J1935" s="21">
        <f t="shared" si="120"/>
        <v>-0.20422308651665877</v>
      </c>
      <c r="K1935" s="21">
        <f t="shared" si="121"/>
        <v>0.41908958554528158</v>
      </c>
      <c r="N1935" s="21">
        <f t="shared" si="122"/>
        <v>-0.28821436324833005</v>
      </c>
      <c r="O1935" s="21">
        <f t="shared" si="123"/>
        <v>0.386591327392803</v>
      </c>
    </row>
    <row r="1936" spans="8:15">
      <c r="H1936" t="s">
        <v>8219</v>
      </c>
      <c r="I1936">
        <v>26</v>
      </c>
      <c r="J1936" s="21">
        <f t="shared" si="120"/>
        <v>-0.19948755413194991</v>
      </c>
      <c r="K1936" s="21">
        <f t="shared" si="121"/>
        <v>0.4209406890340468</v>
      </c>
      <c r="N1936" s="21">
        <f t="shared" si="122"/>
        <v>-0.28821436324833005</v>
      </c>
      <c r="O1936" s="21">
        <f t="shared" si="123"/>
        <v>0.386591327392803</v>
      </c>
    </row>
    <row r="1937" spans="8:15">
      <c r="H1937" t="s">
        <v>8219</v>
      </c>
      <c r="I1937">
        <v>27</v>
      </c>
      <c r="J1937" s="21">
        <f t="shared" si="120"/>
        <v>-0.19830367103577268</v>
      </c>
      <c r="K1937" s="21">
        <f t="shared" si="121"/>
        <v>0.42140373982723822</v>
      </c>
      <c r="N1937" s="21">
        <f t="shared" si="122"/>
        <v>-0.28821436324833005</v>
      </c>
      <c r="O1937" s="21">
        <f t="shared" si="123"/>
        <v>0.386591327392803</v>
      </c>
    </row>
    <row r="1938" spans="8:15">
      <c r="H1938" t="s">
        <v>8219</v>
      </c>
      <c r="I1938">
        <v>8</v>
      </c>
      <c r="J1938" s="21">
        <f t="shared" si="120"/>
        <v>-0.22079744986313984</v>
      </c>
      <c r="K1938" s="21">
        <f t="shared" si="121"/>
        <v>0.41262507464844178</v>
      </c>
      <c r="N1938" s="21">
        <f t="shared" si="122"/>
        <v>-0.28821436324833005</v>
      </c>
      <c r="O1938" s="21">
        <f t="shared" si="123"/>
        <v>0.386591327392803</v>
      </c>
    </row>
    <row r="1939" spans="8:15">
      <c r="H1939" t="s">
        <v>8219</v>
      </c>
      <c r="I1939">
        <v>204</v>
      </c>
      <c r="J1939" s="21">
        <f t="shared" si="120"/>
        <v>1.1243636987595201E-2</v>
      </c>
      <c r="K1939" s="21">
        <f t="shared" si="121"/>
        <v>0.50448546767130309</v>
      </c>
      <c r="N1939" s="21">
        <f t="shared" si="122"/>
        <v>-0.28821436324833005</v>
      </c>
      <c r="O1939" s="21">
        <f t="shared" si="123"/>
        <v>0.386591327392803</v>
      </c>
    </row>
    <row r="1940" spans="8:15">
      <c r="H1940" t="s">
        <v>8219</v>
      </c>
      <c r="I1940">
        <v>46</v>
      </c>
      <c r="J1940" s="21">
        <f t="shared" si="120"/>
        <v>-0.17580989220840551</v>
      </c>
      <c r="K1940" s="21">
        <f t="shared" si="121"/>
        <v>0.43022164891630016</v>
      </c>
      <c r="N1940" s="21">
        <f t="shared" si="122"/>
        <v>-0.28821436324833005</v>
      </c>
      <c r="O1940" s="21">
        <f t="shared" si="123"/>
        <v>0.386591327392803</v>
      </c>
    </row>
    <row r="1941" spans="8:15">
      <c r="H1941" t="s">
        <v>8219</v>
      </c>
      <c r="I1941">
        <v>17</v>
      </c>
      <c r="J1941" s="21">
        <f t="shared" si="120"/>
        <v>-0.21014250199754489</v>
      </c>
      <c r="K1941" s="21">
        <f t="shared" si="121"/>
        <v>0.41677822710273815</v>
      </c>
      <c r="N1941" s="21">
        <f t="shared" si="122"/>
        <v>-0.28821436324833005</v>
      </c>
      <c r="O1941" s="21">
        <f t="shared" si="123"/>
        <v>0.386591327392803</v>
      </c>
    </row>
    <row r="1942" spans="8:15">
      <c r="H1942" t="s">
        <v>8219</v>
      </c>
      <c r="I1942">
        <v>28</v>
      </c>
      <c r="J1942" s="21">
        <f t="shared" si="120"/>
        <v>-0.19711978793959548</v>
      </c>
      <c r="K1942" s="21">
        <f t="shared" si="121"/>
        <v>0.42186689934285598</v>
      </c>
      <c r="N1942" s="21">
        <f t="shared" si="122"/>
        <v>-0.28821436324833005</v>
      </c>
      <c r="O1942" s="21">
        <f t="shared" si="123"/>
        <v>0.386591327392803</v>
      </c>
    </row>
    <row r="1943" spans="8:15">
      <c r="H1943" t="s">
        <v>8219</v>
      </c>
      <c r="I1943">
        <v>83</v>
      </c>
      <c r="J1943" s="21">
        <f t="shared" si="120"/>
        <v>-0.13200621764984838</v>
      </c>
      <c r="K1943" s="21">
        <f t="shared" si="121"/>
        <v>0.44748968690811475</v>
      </c>
      <c r="N1943" s="21">
        <f t="shared" si="122"/>
        <v>-0.28821436324833005</v>
      </c>
      <c r="O1943" s="21">
        <f t="shared" si="123"/>
        <v>0.386591327392803</v>
      </c>
    </row>
    <row r="1944" spans="8:15">
      <c r="H1944" t="s">
        <v>8219</v>
      </c>
      <c r="I1944">
        <v>13</v>
      </c>
      <c r="J1944" s="21">
        <f t="shared" si="120"/>
        <v>-0.21487803438225375</v>
      </c>
      <c r="K1944" s="21">
        <f t="shared" si="121"/>
        <v>0.41493120545075307</v>
      </c>
      <c r="N1944" s="21">
        <f t="shared" si="122"/>
        <v>-0.28821436324833005</v>
      </c>
      <c r="O1944" s="21">
        <f t="shared" si="123"/>
        <v>0.386591327392803</v>
      </c>
    </row>
    <row r="1945" spans="8:15">
      <c r="H1945" t="s">
        <v>8219</v>
      </c>
      <c r="I1945">
        <v>8</v>
      </c>
      <c r="J1945" s="21">
        <f t="shared" si="120"/>
        <v>-0.22079744986313984</v>
      </c>
      <c r="K1945" s="21">
        <f t="shared" si="121"/>
        <v>0.41262507464844178</v>
      </c>
      <c r="N1945" s="21">
        <f t="shared" si="122"/>
        <v>-0.28821436324833005</v>
      </c>
      <c r="O1945" s="21">
        <f t="shared" si="123"/>
        <v>0.386591327392803</v>
      </c>
    </row>
    <row r="1946" spans="8:15">
      <c r="H1946" t="s">
        <v>8219</v>
      </c>
      <c r="I1946">
        <v>32</v>
      </c>
      <c r="J1946" s="21">
        <f t="shared" si="120"/>
        <v>-0.19238425555488659</v>
      </c>
      <c r="K1946" s="21">
        <f t="shared" si="121"/>
        <v>0.42372061214729434</v>
      </c>
      <c r="N1946" s="21">
        <f t="shared" si="122"/>
        <v>-0.28821436324833005</v>
      </c>
      <c r="O1946" s="21">
        <f t="shared" si="123"/>
        <v>0.386591327392803</v>
      </c>
    </row>
    <row r="1947" spans="8:15">
      <c r="H1947" t="s">
        <v>8219</v>
      </c>
      <c r="I1947">
        <v>85</v>
      </c>
      <c r="J1947" s="21">
        <f t="shared" si="120"/>
        <v>-0.12963845145749395</v>
      </c>
      <c r="K1947" s="21">
        <f t="shared" si="121"/>
        <v>0.44842624003585801</v>
      </c>
      <c r="N1947" s="21">
        <f t="shared" si="122"/>
        <v>-0.28821436324833005</v>
      </c>
      <c r="O1947" s="21">
        <f t="shared" si="123"/>
        <v>0.386591327392803</v>
      </c>
    </row>
    <row r="1948" spans="8:15">
      <c r="H1948" t="s">
        <v>8219</v>
      </c>
      <c r="I1948">
        <v>29</v>
      </c>
      <c r="J1948" s="21">
        <f t="shared" si="120"/>
        <v>-0.19593590484341825</v>
      </c>
      <c r="K1948" s="21">
        <f t="shared" si="121"/>
        <v>0.42233016695712094</v>
      </c>
      <c r="N1948" s="21">
        <f t="shared" si="122"/>
        <v>-0.28821436324833005</v>
      </c>
      <c r="O1948" s="21">
        <f t="shared" si="123"/>
        <v>0.386591327392803</v>
      </c>
    </row>
    <row r="1949" spans="8:15">
      <c r="H1949" t="s">
        <v>8219</v>
      </c>
      <c r="I1949">
        <v>24</v>
      </c>
      <c r="J1949" s="21">
        <f t="shared" si="120"/>
        <v>-0.20185532032430434</v>
      </c>
      <c r="K1949" s="21">
        <f t="shared" si="121"/>
        <v>0.42001491610780073</v>
      </c>
      <c r="N1949" s="21">
        <f t="shared" si="122"/>
        <v>-0.28821436324833005</v>
      </c>
      <c r="O1949" s="21">
        <f t="shared" si="123"/>
        <v>0.386591327392803</v>
      </c>
    </row>
    <row r="1950" spans="8:15">
      <c r="H1950" t="s">
        <v>8219</v>
      </c>
      <c r="I1950">
        <v>8</v>
      </c>
      <c r="J1950" s="21">
        <f t="shared" si="120"/>
        <v>-0.22079744986313984</v>
      </c>
      <c r="K1950" s="21">
        <f t="shared" si="121"/>
        <v>0.41262507464844178</v>
      </c>
      <c r="N1950" s="21">
        <f t="shared" si="122"/>
        <v>-0.28821436324833005</v>
      </c>
      <c r="O1950" s="21">
        <f t="shared" si="123"/>
        <v>0.386591327392803</v>
      </c>
    </row>
    <row r="1951" spans="8:15">
      <c r="H1951" t="s">
        <v>8219</v>
      </c>
      <c r="I1951">
        <v>19</v>
      </c>
      <c r="J1951" s="21">
        <f t="shared" si="120"/>
        <v>-0.20777473580519043</v>
      </c>
      <c r="K1951" s="21">
        <f t="shared" si="121"/>
        <v>0.4177024300117067</v>
      </c>
      <c r="N1951" s="21">
        <f t="shared" si="122"/>
        <v>-0.28821436324833005</v>
      </c>
      <c r="O1951" s="21">
        <f t="shared" si="123"/>
        <v>0.386591327392803</v>
      </c>
    </row>
    <row r="1952" spans="8:15">
      <c r="H1952" t="s">
        <v>8219</v>
      </c>
      <c r="I1952">
        <v>336</v>
      </c>
      <c r="J1952" s="21">
        <f t="shared" si="120"/>
        <v>0.1675162056829882</v>
      </c>
      <c r="K1952" s="21">
        <f t="shared" si="121"/>
        <v>0.56651805129855648</v>
      </c>
      <c r="N1952" s="21">
        <f t="shared" si="122"/>
        <v>-0.28821436324833005</v>
      </c>
      <c r="O1952" s="21">
        <f t="shared" si="123"/>
        <v>0.386591327392803</v>
      </c>
    </row>
    <row r="1953" spans="8:15">
      <c r="H1953" t="s">
        <v>8219</v>
      </c>
      <c r="I1953">
        <v>13</v>
      </c>
      <c r="J1953" s="21">
        <f t="shared" si="120"/>
        <v>-0.21487803438225375</v>
      </c>
      <c r="K1953" s="21">
        <f t="shared" si="121"/>
        <v>0.41493120545075307</v>
      </c>
      <c r="N1953" s="21">
        <f t="shared" si="122"/>
        <v>-0.28821436324833005</v>
      </c>
      <c r="O1953" s="21">
        <f t="shared" si="123"/>
        <v>0.386591327392803</v>
      </c>
    </row>
    <row r="1954" spans="8:15">
      <c r="H1954" t="s">
        <v>8219</v>
      </c>
      <c r="I1954">
        <v>42</v>
      </c>
      <c r="J1954" s="21">
        <f t="shared" si="120"/>
        <v>-0.1805454245931144</v>
      </c>
      <c r="K1954" s="21">
        <f t="shared" si="121"/>
        <v>0.42836219829451022</v>
      </c>
      <c r="N1954" s="21">
        <f t="shared" si="122"/>
        <v>-0.28821436324833005</v>
      </c>
      <c r="O1954" s="21">
        <f t="shared" si="123"/>
        <v>0.386591327392803</v>
      </c>
    </row>
    <row r="1955" spans="8:15">
      <c r="H1955" t="s">
        <v>8219</v>
      </c>
      <c r="I1955">
        <v>64</v>
      </c>
      <c r="J1955" s="21">
        <f t="shared" si="120"/>
        <v>-0.15449999647721555</v>
      </c>
      <c r="K1955" s="21">
        <f t="shared" si="121"/>
        <v>0.43860775699819587</v>
      </c>
      <c r="N1955" s="21">
        <f t="shared" si="122"/>
        <v>-0.28821436324833005</v>
      </c>
      <c r="O1955" s="21">
        <f t="shared" si="123"/>
        <v>0.386591327392803</v>
      </c>
    </row>
    <row r="1956" spans="8:15">
      <c r="H1956" t="s">
        <v>8219</v>
      </c>
      <c r="I1956">
        <v>25</v>
      </c>
      <c r="J1956" s="21">
        <f t="shared" si="120"/>
        <v>-0.20067143722812711</v>
      </c>
      <c r="K1956" s="21">
        <f t="shared" si="121"/>
        <v>0.42047774758660955</v>
      </c>
      <c r="N1956" s="21">
        <f t="shared" si="122"/>
        <v>-0.28821436324833005</v>
      </c>
      <c r="O1956" s="21">
        <f t="shared" si="123"/>
        <v>0.386591327392803</v>
      </c>
    </row>
    <row r="1957" spans="8:15">
      <c r="H1957" t="s">
        <v>8219</v>
      </c>
      <c r="I1957">
        <v>20</v>
      </c>
      <c r="J1957" s="21">
        <f t="shared" si="120"/>
        <v>-0.20659085270901323</v>
      </c>
      <c r="K1957" s="21">
        <f t="shared" si="121"/>
        <v>0.41816470232031444</v>
      </c>
      <c r="N1957" s="21">
        <f t="shared" si="122"/>
        <v>-0.28821436324833005</v>
      </c>
      <c r="O1957" s="21">
        <f t="shared" si="123"/>
        <v>0.386591327392803</v>
      </c>
    </row>
    <row r="1958" spans="8:15">
      <c r="H1958" t="s">
        <v>8219</v>
      </c>
      <c r="I1958">
        <v>104</v>
      </c>
      <c r="J1958" s="21">
        <f t="shared" si="120"/>
        <v>-0.10714467263012677</v>
      </c>
      <c r="K1958" s="21">
        <f t="shared" si="121"/>
        <v>0.45733710374479575</v>
      </c>
      <c r="N1958" s="21">
        <f t="shared" si="122"/>
        <v>-0.28821436324833005</v>
      </c>
      <c r="O1958" s="21">
        <f t="shared" si="123"/>
        <v>0.386591327392803</v>
      </c>
    </row>
    <row r="1959" spans="8:15">
      <c r="H1959" t="s">
        <v>8219</v>
      </c>
      <c r="I1959">
        <v>53</v>
      </c>
      <c r="J1959" s="21">
        <f t="shared" si="120"/>
        <v>-0.16752271053516496</v>
      </c>
      <c r="K1959" s="21">
        <f t="shared" si="121"/>
        <v>0.43347938979890799</v>
      </c>
      <c r="N1959" s="21">
        <f t="shared" si="122"/>
        <v>-0.28821436324833005</v>
      </c>
      <c r="O1959" s="21">
        <f t="shared" si="123"/>
        <v>0.386591327392803</v>
      </c>
    </row>
    <row r="1960" spans="8:15">
      <c r="H1960" t="s">
        <v>8219</v>
      </c>
      <c r="I1960">
        <v>14</v>
      </c>
      <c r="J1960" s="21">
        <f t="shared" si="120"/>
        <v>-0.21369415128607655</v>
      </c>
      <c r="K1960" s="21">
        <f t="shared" si="121"/>
        <v>0.41539278629720855</v>
      </c>
      <c r="N1960" s="21">
        <f t="shared" si="122"/>
        <v>-0.28821436324833005</v>
      </c>
      <c r="O1960" s="21">
        <f t="shared" si="123"/>
        <v>0.386591327392803</v>
      </c>
    </row>
    <row r="1961" spans="8:15">
      <c r="H1961" t="s">
        <v>8219</v>
      </c>
      <c r="I1961">
        <v>20</v>
      </c>
      <c r="J1961" s="21">
        <f t="shared" si="120"/>
        <v>-0.20659085270901323</v>
      </c>
      <c r="K1961" s="21">
        <f t="shared" si="121"/>
        <v>0.41816470232031444</v>
      </c>
      <c r="N1961" s="21">
        <f t="shared" si="122"/>
        <v>-0.28821436324833005</v>
      </c>
      <c r="O1961" s="21">
        <f t="shared" si="123"/>
        <v>0.386591327392803</v>
      </c>
    </row>
    <row r="1962" spans="8:15">
      <c r="H1962" t="s">
        <v>8219</v>
      </c>
      <c r="I1962">
        <v>558</v>
      </c>
      <c r="J1962" s="21">
        <f t="shared" si="120"/>
        <v>0.43033825303433099</v>
      </c>
      <c r="K1962" s="21">
        <f t="shared" si="121"/>
        <v>0.66652519768450247</v>
      </c>
      <c r="N1962" s="21">
        <f t="shared" si="122"/>
        <v>-0.28821436324833005</v>
      </c>
      <c r="O1962" s="21">
        <f t="shared" si="123"/>
        <v>0.386591327392803</v>
      </c>
    </row>
    <row r="1963" spans="8:15">
      <c r="H1963" t="s">
        <v>8219</v>
      </c>
      <c r="I1963">
        <v>22</v>
      </c>
      <c r="J1963" s="21">
        <f t="shared" si="120"/>
        <v>-0.20422308651665877</v>
      </c>
      <c r="K1963" s="21">
        <f t="shared" si="121"/>
        <v>0.41908958554528158</v>
      </c>
      <c r="N1963" s="21">
        <f t="shared" si="122"/>
        <v>-0.28821436324833005</v>
      </c>
      <c r="O1963" s="21">
        <f t="shared" si="123"/>
        <v>0.386591327392803</v>
      </c>
    </row>
    <row r="1964" spans="8:15">
      <c r="H1964" t="s">
        <v>8219</v>
      </c>
      <c r="I1964">
        <v>24</v>
      </c>
      <c r="J1964" s="21">
        <f t="shared" si="120"/>
        <v>-0.20185532032430434</v>
      </c>
      <c r="K1964" s="21">
        <f t="shared" si="121"/>
        <v>0.42001491610780073</v>
      </c>
      <c r="N1964" s="21">
        <f t="shared" si="122"/>
        <v>-0.28821436324833005</v>
      </c>
      <c r="O1964" s="21">
        <f t="shared" si="123"/>
        <v>0.386591327392803</v>
      </c>
    </row>
    <row r="1965" spans="8:15">
      <c r="H1965" t="s">
        <v>8219</v>
      </c>
      <c r="I1965">
        <v>74</v>
      </c>
      <c r="J1965" s="21">
        <f t="shared" si="120"/>
        <v>-0.14266116551544336</v>
      </c>
      <c r="K1965" s="21">
        <f t="shared" si="121"/>
        <v>0.44327889417822158</v>
      </c>
      <c r="N1965" s="21">
        <f t="shared" si="122"/>
        <v>-0.28821436324833005</v>
      </c>
      <c r="O1965" s="21">
        <f t="shared" si="123"/>
        <v>0.386591327392803</v>
      </c>
    </row>
    <row r="1966" spans="8:15">
      <c r="H1966" t="s">
        <v>8219</v>
      </c>
      <c r="I1966">
        <v>54</v>
      </c>
      <c r="J1966" s="21">
        <f t="shared" si="120"/>
        <v>-0.16633882743898776</v>
      </c>
      <c r="K1966" s="21">
        <f t="shared" si="121"/>
        <v>0.43394515588337612</v>
      </c>
      <c r="N1966" s="21">
        <f t="shared" si="122"/>
        <v>-0.28821436324833005</v>
      </c>
      <c r="O1966" s="21">
        <f t="shared" si="123"/>
        <v>0.386591327392803</v>
      </c>
    </row>
    <row r="1967" spans="8:15">
      <c r="H1967" t="s">
        <v>8219</v>
      </c>
      <c r="I1967">
        <v>31</v>
      </c>
      <c r="J1967" s="21">
        <f t="shared" si="120"/>
        <v>-0.19356813865106381</v>
      </c>
      <c r="K1967" s="21">
        <f t="shared" si="121"/>
        <v>0.4232570239842357</v>
      </c>
      <c r="N1967" s="21">
        <f t="shared" si="122"/>
        <v>-0.28821436324833005</v>
      </c>
      <c r="O1967" s="21">
        <f t="shared" si="123"/>
        <v>0.386591327392803</v>
      </c>
    </row>
    <row r="1968" spans="8:15">
      <c r="H1968" t="s">
        <v>8219</v>
      </c>
      <c r="I1968">
        <v>25</v>
      </c>
      <c r="J1968" s="21">
        <f t="shared" si="120"/>
        <v>-0.20067143722812711</v>
      </c>
      <c r="K1968" s="21">
        <f t="shared" si="121"/>
        <v>0.42047774758660955</v>
      </c>
      <c r="N1968" s="21">
        <f t="shared" si="122"/>
        <v>-0.28821436324833005</v>
      </c>
      <c r="O1968" s="21">
        <f t="shared" si="123"/>
        <v>0.386591327392803</v>
      </c>
    </row>
    <row r="1969" spans="8:15">
      <c r="H1969" t="s">
        <v>8219</v>
      </c>
      <c r="I1969">
        <v>17</v>
      </c>
      <c r="J1969" s="21">
        <f t="shared" si="120"/>
        <v>-0.21014250199754489</v>
      </c>
      <c r="K1969" s="21">
        <f t="shared" si="121"/>
        <v>0.41677822710273815</v>
      </c>
      <c r="N1969" s="21">
        <f t="shared" si="122"/>
        <v>-0.28821436324833005</v>
      </c>
      <c r="O1969" s="21">
        <f t="shared" si="123"/>
        <v>0.386591327392803</v>
      </c>
    </row>
    <row r="1970" spans="8:15">
      <c r="H1970" t="s">
        <v>8219</v>
      </c>
      <c r="I1970">
        <v>12</v>
      </c>
      <c r="J1970" s="21">
        <f t="shared" si="120"/>
        <v>-0.21606191747843098</v>
      </c>
      <c r="K1970" s="21">
        <f t="shared" si="121"/>
        <v>0.4144697420111193</v>
      </c>
      <c r="N1970" s="21">
        <f t="shared" si="122"/>
        <v>-0.28821436324833005</v>
      </c>
      <c r="O1970" s="21">
        <f t="shared" si="123"/>
        <v>0.386591327392803</v>
      </c>
    </row>
    <row r="1971" spans="8:15">
      <c r="H1971" t="s">
        <v>8219</v>
      </c>
      <c r="I1971">
        <v>38</v>
      </c>
      <c r="J1971" s="21">
        <f t="shared" si="120"/>
        <v>-0.18528095697782326</v>
      </c>
      <c r="K1971" s="21">
        <f t="shared" si="121"/>
        <v>0.42650433678101174</v>
      </c>
      <c r="N1971" s="21">
        <f t="shared" si="122"/>
        <v>-0.28821436324833005</v>
      </c>
      <c r="O1971" s="21">
        <f t="shared" si="123"/>
        <v>0.386591327392803</v>
      </c>
    </row>
    <row r="1972" spans="8:15">
      <c r="H1972" t="s">
        <v>8219</v>
      </c>
      <c r="I1972">
        <v>41</v>
      </c>
      <c r="J1972" s="21">
        <f t="shared" si="120"/>
        <v>-0.1817293076892916</v>
      </c>
      <c r="K1972" s="21">
        <f t="shared" si="121"/>
        <v>0.42789758236240522</v>
      </c>
      <c r="N1972" s="21">
        <f t="shared" si="122"/>
        <v>-0.28821436324833005</v>
      </c>
      <c r="O1972" s="21">
        <f t="shared" si="123"/>
        <v>0.386591327392803</v>
      </c>
    </row>
    <row r="1973" spans="8:15">
      <c r="H1973" t="s">
        <v>8219</v>
      </c>
      <c r="I1973">
        <v>19</v>
      </c>
      <c r="J1973" s="21">
        <f t="shared" si="120"/>
        <v>-0.20777473580519043</v>
      </c>
      <c r="K1973" s="21">
        <f t="shared" si="121"/>
        <v>0.4177024300117067</v>
      </c>
      <c r="N1973" s="21">
        <f t="shared" si="122"/>
        <v>-0.28821436324833005</v>
      </c>
      <c r="O1973" s="21">
        <f t="shared" si="123"/>
        <v>0.386591327392803</v>
      </c>
    </row>
    <row r="1974" spans="8:15">
      <c r="H1974" t="s">
        <v>8219</v>
      </c>
      <c r="I1974">
        <v>41</v>
      </c>
      <c r="J1974" s="21">
        <f t="shared" si="120"/>
        <v>-0.1817293076892916</v>
      </c>
      <c r="K1974" s="21">
        <f t="shared" si="121"/>
        <v>0.42789758236240522</v>
      </c>
      <c r="N1974" s="21">
        <f t="shared" si="122"/>
        <v>-0.28821436324833005</v>
      </c>
      <c r="O1974" s="21">
        <f t="shared" si="123"/>
        <v>0.386591327392803</v>
      </c>
    </row>
    <row r="1975" spans="8:15">
      <c r="H1975" t="s">
        <v>8219</v>
      </c>
      <c r="I1975">
        <v>26</v>
      </c>
      <c r="J1975" s="21">
        <f t="shared" si="120"/>
        <v>-0.19948755413194991</v>
      </c>
      <c r="K1975" s="21">
        <f t="shared" si="121"/>
        <v>0.4209406890340468</v>
      </c>
      <c r="N1975" s="21">
        <f t="shared" si="122"/>
        <v>-0.28821436324833005</v>
      </c>
      <c r="O1975" s="21">
        <f t="shared" si="123"/>
        <v>0.386591327392803</v>
      </c>
    </row>
    <row r="1976" spans="8:15">
      <c r="H1976" t="s">
        <v>8219</v>
      </c>
      <c r="I1976">
        <v>25</v>
      </c>
      <c r="J1976" s="21">
        <f t="shared" si="120"/>
        <v>-0.20067143722812711</v>
      </c>
      <c r="K1976" s="21">
        <f t="shared" si="121"/>
        <v>0.42047774758660955</v>
      </c>
      <c r="N1976" s="21">
        <f t="shared" si="122"/>
        <v>-0.28821436324833005</v>
      </c>
      <c r="O1976" s="21">
        <f t="shared" si="123"/>
        <v>0.386591327392803</v>
      </c>
    </row>
    <row r="1977" spans="8:15">
      <c r="H1977" t="s">
        <v>8219</v>
      </c>
      <c r="I1977">
        <v>9</v>
      </c>
      <c r="J1977" s="21">
        <f t="shared" si="120"/>
        <v>-0.21961356676696264</v>
      </c>
      <c r="K1977" s="21">
        <f t="shared" si="121"/>
        <v>0.41308606229819478</v>
      </c>
      <c r="N1977" s="21">
        <f t="shared" si="122"/>
        <v>-0.28821436324833005</v>
      </c>
      <c r="O1977" s="21">
        <f t="shared" si="123"/>
        <v>0.386591327392803</v>
      </c>
    </row>
    <row r="1978" spans="8:15">
      <c r="H1978" t="s">
        <v>8219</v>
      </c>
      <c r="I1978">
        <v>78</v>
      </c>
      <c r="J1978" s="21">
        <f t="shared" si="120"/>
        <v>-0.13792563313073447</v>
      </c>
      <c r="K1978" s="21">
        <f t="shared" si="121"/>
        <v>0.4451495958540907</v>
      </c>
      <c r="N1978" s="21">
        <f t="shared" si="122"/>
        <v>-0.28821436324833005</v>
      </c>
      <c r="O1978" s="21">
        <f t="shared" si="123"/>
        <v>0.386591327392803</v>
      </c>
    </row>
    <row r="1979" spans="8:15">
      <c r="H1979" t="s">
        <v>8219</v>
      </c>
      <c r="I1979">
        <v>45</v>
      </c>
      <c r="J1979" s="21">
        <f t="shared" si="120"/>
        <v>-0.17699377530458274</v>
      </c>
      <c r="K1979" s="21">
        <f t="shared" si="121"/>
        <v>0.4297566394881519</v>
      </c>
      <c r="N1979" s="21">
        <f t="shared" si="122"/>
        <v>-0.28821436324833005</v>
      </c>
      <c r="O1979" s="21">
        <f t="shared" si="123"/>
        <v>0.386591327392803</v>
      </c>
    </row>
    <row r="1980" spans="8:15">
      <c r="H1980" t="s">
        <v>8219</v>
      </c>
      <c r="I1980">
        <v>102</v>
      </c>
      <c r="J1980" s="21">
        <f t="shared" si="120"/>
        <v>-0.10951243882248121</v>
      </c>
      <c r="K1980" s="21">
        <f t="shared" si="121"/>
        <v>0.45639802817710934</v>
      </c>
      <c r="N1980" s="21">
        <f t="shared" si="122"/>
        <v>-0.28821436324833005</v>
      </c>
      <c r="O1980" s="21">
        <f t="shared" si="123"/>
        <v>0.386591327392803</v>
      </c>
    </row>
    <row r="1981" spans="8:15">
      <c r="H1981" t="s">
        <v>8219</v>
      </c>
      <c r="I1981">
        <v>5</v>
      </c>
      <c r="J1981" s="21">
        <f t="shared" si="120"/>
        <v>-0.2243490991516715</v>
      </c>
      <c r="K1981" s="21">
        <f t="shared" si="121"/>
        <v>0.41124283706975379</v>
      </c>
      <c r="N1981" s="21">
        <f t="shared" si="122"/>
        <v>-0.28821436324833005</v>
      </c>
      <c r="O1981" s="21">
        <f t="shared" si="123"/>
        <v>0.386591327392803</v>
      </c>
    </row>
    <row r="1982" spans="8:15">
      <c r="H1982" t="s">
        <v>8219</v>
      </c>
      <c r="I1982">
        <v>27</v>
      </c>
      <c r="J1982" s="21">
        <f t="shared" si="120"/>
        <v>-0.19830367103577268</v>
      </c>
      <c r="K1982" s="21">
        <f t="shared" si="121"/>
        <v>0.42140373982723822</v>
      </c>
      <c r="N1982" s="21">
        <f t="shared" si="122"/>
        <v>-0.28821436324833005</v>
      </c>
      <c r="O1982" s="21">
        <f t="shared" si="123"/>
        <v>0.386591327392803</v>
      </c>
    </row>
    <row r="1983" spans="8:15">
      <c r="H1983" t="s">
        <v>8219</v>
      </c>
      <c r="I1983">
        <v>37</v>
      </c>
      <c r="J1983" s="21">
        <f t="shared" si="120"/>
        <v>-0.18646484007400049</v>
      </c>
      <c r="K1983" s="21">
        <f t="shared" si="121"/>
        <v>0.42604012442217087</v>
      </c>
      <c r="N1983" s="21">
        <f t="shared" si="122"/>
        <v>-0.28821436324833005</v>
      </c>
      <c r="O1983" s="21">
        <f t="shared" si="123"/>
        <v>0.386591327392803</v>
      </c>
    </row>
    <row r="1984" spans="8:15">
      <c r="H1984" t="s">
        <v>8219</v>
      </c>
      <c r="I1984">
        <v>14</v>
      </c>
      <c r="J1984" s="21">
        <f t="shared" si="120"/>
        <v>-0.21369415128607655</v>
      </c>
      <c r="K1984" s="21">
        <f t="shared" si="121"/>
        <v>0.41539278629720855</v>
      </c>
      <c r="N1984" s="21">
        <f t="shared" si="122"/>
        <v>-0.28821436324833005</v>
      </c>
      <c r="O1984" s="21">
        <f t="shared" si="123"/>
        <v>0.386591327392803</v>
      </c>
    </row>
    <row r="1985" spans="8:15">
      <c r="H1985" t="s">
        <v>8219</v>
      </c>
      <c r="I1985">
        <v>27</v>
      </c>
      <c r="J1985" s="21">
        <f t="shared" si="120"/>
        <v>-0.19830367103577268</v>
      </c>
      <c r="K1985" s="21">
        <f t="shared" si="121"/>
        <v>0.42140373982723822</v>
      </c>
      <c r="N1985" s="21">
        <f t="shared" si="122"/>
        <v>-0.28821436324833005</v>
      </c>
      <c r="O1985" s="21">
        <f t="shared" si="123"/>
        <v>0.386591327392803</v>
      </c>
    </row>
    <row r="1986" spans="8:15">
      <c r="H1986" t="s">
        <v>8219</v>
      </c>
      <c r="I1986">
        <v>45</v>
      </c>
      <c r="J1986" s="21">
        <f t="shared" ref="J1986:J2049" si="124">STANDARDIZE(I1986,$B$7,$B$12)</f>
        <v>-0.17699377530458274</v>
      </c>
      <c r="K1986" s="21">
        <f t="shared" ref="K1986:K2049" si="125">_xlfn.NORM.S.DIST(J1986,TRUE)</f>
        <v>0.4297566394881519</v>
      </c>
      <c r="N1986" s="21">
        <f t="shared" ref="N1986:N2049" si="126">STANDARDIZE(M1986,$C$7,$C$12)</f>
        <v>-0.28821436324833005</v>
      </c>
      <c r="O1986" s="21">
        <f t="shared" ref="O1986:O2049" si="127">_xlfn.NORM.S.DIST(N1986,TRUE)</f>
        <v>0.386591327392803</v>
      </c>
    </row>
    <row r="1987" spans="8:15">
      <c r="H1987" t="s">
        <v>8219</v>
      </c>
      <c r="I1987">
        <v>49</v>
      </c>
      <c r="J1987" s="21">
        <f t="shared" si="124"/>
        <v>-0.17225824291987385</v>
      </c>
      <c r="K1987" s="21">
        <f t="shared" si="125"/>
        <v>0.43161725545103624</v>
      </c>
      <c r="N1987" s="21">
        <f t="shared" si="126"/>
        <v>-0.28821436324833005</v>
      </c>
      <c r="O1987" s="21">
        <f t="shared" si="127"/>
        <v>0.386591327392803</v>
      </c>
    </row>
    <row r="1988" spans="8:15">
      <c r="H1988" t="s">
        <v>8219</v>
      </c>
      <c r="I1988">
        <v>24</v>
      </c>
      <c r="J1988" s="21">
        <f t="shared" si="124"/>
        <v>-0.20185532032430434</v>
      </c>
      <c r="K1988" s="21">
        <f t="shared" si="125"/>
        <v>0.42001491610780073</v>
      </c>
      <c r="N1988" s="21">
        <f t="shared" si="126"/>
        <v>-0.28821436324833005</v>
      </c>
      <c r="O1988" s="21">
        <f t="shared" si="127"/>
        <v>0.386591327392803</v>
      </c>
    </row>
    <row r="1989" spans="8:15">
      <c r="H1989" t="s">
        <v>8219</v>
      </c>
      <c r="I1989">
        <v>112</v>
      </c>
      <c r="J1989" s="21">
        <f t="shared" si="124"/>
        <v>-9.7673607860709014E-2</v>
      </c>
      <c r="K1989" s="21">
        <f t="shared" si="125"/>
        <v>0.46109573660164754</v>
      </c>
      <c r="N1989" s="21">
        <f t="shared" si="126"/>
        <v>-0.28821436324833005</v>
      </c>
      <c r="O1989" s="21">
        <f t="shared" si="127"/>
        <v>0.386591327392803</v>
      </c>
    </row>
    <row r="1990" spans="8:15">
      <c r="H1990" t="s">
        <v>8219</v>
      </c>
      <c r="I1990">
        <v>23</v>
      </c>
      <c r="J1990" s="21">
        <f t="shared" si="124"/>
        <v>-0.20303920342048157</v>
      </c>
      <c r="K1990" s="21">
        <f t="shared" si="125"/>
        <v>0.41955219522003828</v>
      </c>
      <c r="N1990" s="21">
        <f t="shared" si="126"/>
        <v>-0.28821436324833005</v>
      </c>
      <c r="O1990" s="21">
        <f t="shared" si="127"/>
        <v>0.386591327392803</v>
      </c>
    </row>
    <row r="1991" spans="8:15">
      <c r="H1991" t="s">
        <v>8219</v>
      </c>
      <c r="I1991">
        <v>54</v>
      </c>
      <c r="J1991" s="21">
        <f t="shared" si="124"/>
        <v>-0.16633882743898776</v>
      </c>
      <c r="K1991" s="21">
        <f t="shared" si="125"/>
        <v>0.43394515588337612</v>
      </c>
      <c r="N1991" s="21">
        <f t="shared" si="126"/>
        <v>-0.28821436324833005</v>
      </c>
      <c r="O1991" s="21">
        <f t="shared" si="127"/>
        <v>0.386591327392803</v>
      </c>
    </row>
    <row r="1992" spans="8:15">
      <c r="H1992" t="s">
        <v>8219</v>
      </c>
      <c r="I1992">
        <v>28</v>
      </c>
      <c r="J1992" s="21">
        <f t="shared" si="124"/>
        <v>-0.19711978793959548</v>
      </c>
      <c r="K1992" s="21">
        <f t="shared" si="125"/>
        <v>0.42186689934285598</v>
      </c>
      <c r="N1992" s="21">
        <f t="shared" si="126"/>
        <v>-0.28821436324833005</v>
      </c>
      <c r="O1992" s="21">
        <f t="shared" si="127"/>
        <v>0.386591327392803</v>
      </c>
    </row>
    <row r="1993" spans="8:15">
      <c r="H1993" t="s">
        <v>8219</v>
      </c>
      <c r="I1993">
        <v>11</v>
      </c>
      <c r="J1993" s="21">
        <f t="shared" si="124"/>
        <v>-0.21724580057460821</v>
      </c>
      <c r="K1993" s="21">
        <f t="shared" si="125"/>
        <v>0.41400839659505645</v>
      </c>
      <c r="N1993" s="21">
        <f t="shared" si="126"/>
        <v>-0.28821436324833005</v>
      </c>
      <c r="O1993" s="21">
        <f t="shared" si="127"/>
        <v>0.386591327392803</v>
      </c>
    </row>
    <row r="1994" spans="8:15">
      <c r="H1994" t="s">
        <v>8219</v>
      </c>
      <c r="I1994">
        <v>62</v>
      </c>
      <c r="J1994" s="21">
        <f t="shared" si="124"/>
        <v>-0.15686776266957</v>
      </c>
      <c r="K1994" s="21">
        <f t="shared" si="125"/>
        <v>0.43767453346415719</v>
      </c>
      <c r="N1994" s="21">
        <f t="shared" si="126"/>
        <v>-0.28821436324833005</v>
      </c>
      <c r="O1994" s="21">
        <f t="shared" si="127"/>
        <v>0.386591327392803</v>
      </c>
    </row>
    <row r="1995" spans="8:15">
      <c r="H1995" t="s">
        <v>8219</v>
      </c>
      <c r="I1995">
        <v>73</v>
      </c>
      <c r="J1995" s="21">
        <f t="shared" si="124"/>
        <v>-0.14384504861162059</v>
      </c>
      <c r="K1995" s="21">
        <f t="shared" si="125"/>
        <v>0.44281141455668371</v>
      </c>
      <c r="N1995" s="21">
        <f t="shared" si="126"/>
        <v>-0.28821436324833005</v>
      </c>
      <c r="O1995" s="21">
        <f t="shared" si="127"/>
        <v>0.386591327392803</v>
      </c>
    </row>
    <row r="1996" spans="8:15">
      <c r="H1996" t="s">
        <v>8219</v>
      </c>
      <c r="I1996">
        <v>18</v>
      </c>
      <c r="J1996" s="21">
        <f t="shared" si="124"/>
        <v>-0.20895861890136766</v>
      </c>
      <c r="K1996" s="21">
        <f t="shared" si="125"/>
        <v>0.41724027139930514</v>
      </c>
      <c r="N1996" s="21">
        <f t="shared" si="126"/>
        <v>-0.28821436324833005</v>
      </c>
      <c r="O1996" s="21">
        <f t="shared" si="127"/>
        <v>0.386591327392803</v>
      </c>
    </row>
    <row r="1997" spans="8:15">
      <c r="H1997" t="s">
        <v>8219</v>
      </c>
      <c r="I1997">
        <v>35</v>
      </c>
      <c r="J1997" s="21">
        <f t="shared" si="124"/>
        <v>-0.18883260626635492</v>
      </c>
      <c r="K1997" s="21">
        <f t="shared" si="125"/>
        <v>0.42511200772646551</v>
      </c>
      <c r="N1997" s="21">
        <f t="shared" si="126"/>
        <v>-0.28821436324833005</v>
      </c>
      <c r="O1997" s="21">
        <f t="shared" si="127"/>
        <v>0.386591327392803</v>
      </c>
    </row>
    <row r="1998" spans="8:15">
      <c r="H1998" t="s">
        <v>8219</v>
      </c>
      <c r="I1998">
        <v>43</v>
      </c>
      <c r="J1998" s="21">
        <f t="shared" si="124"/>
        <v>-0.17936154149693717</v>
      </c>
      <c r="K1998" s="21">
        <f t="shared" si="125"/>
        <v>0.42882691354639985</v>
      </c>
      <c r="N1998" s="21">
        <f t="shared" si="126"/>
        <v>-0.28821436324833005</v>
      </c>
      <c r="O1998" s="21">
        <f t="shared" si="127"/>
        <v>0.386591327392803</v>
      </c>
    </row>
    <row r="1999" spans="8:15">
      <c r="H1999" t="s">
        <v>8219</v>
      </c>
      <c r="I1999">
        <v>36</v>
      </c>
      <c r="J1999" s="21">
        <f t="shared" si="124"/>
        <v>-0.18764872317017769</v>
      </c>
      <c r="K1999" s="21">
        <f t="shared" si="125"/>
        <v>0.42557601452808019</v>
      </c>
      <c r="N1999" s="21">
        <f t="shared" si="126"/>
        <v>-0.28821436324833005</v>
      </c>
      <c r="O1999" s="21">
        <f t="shared" si="127"/>
        <v>0.386591327392803</v>
      </c>
    </row>
    <row r="2000" spans="8:15">
      <c r="H2000" t="s">
        <v>8219</v>
      </c>
      <c r="I2000">
        <v>62</v>
      </c>
      <c r="J2000" s="21">
        <f t="shared" si="124"/>
        <v>-0.15686776266957</v>
      </c>
      <c r="K2000" s="21">
        <f t="shared" si="125"/>
        <v>0.43767453346415719</v>
      </c>
      <c r="N2000" s="21">
        <f t="shared" si="126"/>
        <v>-0.28821436324833005</v>
      </c>
      <c r="O2000" s="21">
        <f t="shared" si="127"/>
        <v>0.386591327392803</v>
      </c>
    </row>
    <row r="2001" spans="8:15">
      <c r="H2001" t="s">
        <v>8219</v>
      </c>
      <c r="I2001">
        <v>15</v>
      </c>
      <c r="J2001" s="21">
        <f t="shared" si="124"/>
        <v>-0.21251026818989932</v>
      </c>
      <c r="K2001" s="21">
        <f t="shared" si="125"/>
        <v>0.41585448393325064</v>
      </c>
      <c r="N2001" s="21">
        <f t="shared" si="126"/>
        <v>-0.28821436324833005</v>
      </c>
      <c r="O2001" s="21">
        <f t="shared" si="127"/>
        <v>0.386591327392803</v>
      </c>
    </row>
    <row r="2002" spans="8:15">
      <c r="H2002" t="s">
        <v>8219</v>
      </c>
      <c r="I2002">
        <v>33</v>
      </c>
      <c r="J2002" s="21">
        <f t="shared" si="124"/>
        <v>-0.19120037245870936</v>
      </c>
      <c r="K2002" s="21">
        <f t="shared" si="125"/>
        <v>0.42418430590942285</v>
      </c>
      <c r="N2002" s="21">
        <f t="shared" si="126"/>
        <v>-0.28821436324833005</v>
      </c>
      <c r="O2002" s="21">
        <f t="shared" si="127"/>
        <v>0.386591327392803</v>
      </c>
    </row>
    <row r="2003" spans="8:15">
      <c r="H2003" t="s">
        <v>8219</v>
      </c>
      <c r="I2003">
        <v>27</v>
      </c>
      <c r="J2003" s="21">
        <f t="shared" si="124"/>
        <v>-0.19830367103577268</v>
      </c>
      <c r="K2003" s="21">
        <f t="shared" si="125"/>
        <v>0.42140373982723822</v>
      </c>
      <c r="N2003" s="21">
        <f t="shared" si="126"/>
        <v>-0.28821436324833005</v>
      </c>
      <c r="O2003" s="21">
        <f t="shared" si="127"/>
        <v>0.386591327392803</v>
      </c>
    </row>
    <row r="2004" spans="8:15">
      <c r="H2004" t="s">
        <v>8219</v>
      </c>
      <c r="I2004">
        <v>17</v>
      </c>
      <c r="J2004" s="21">
        <f t="shared" si="124"/>
        <v>-0.21014250199754489</v>
      </c>
      <c r="K2004" s="21">
        <f t="shared" si="125"/>
        <v>0.41677822710273815</v>
      </c>
      <c r="N2004" s="21">
        <f t="shared" si="126"/>
        <v>-0.28821436324833005</v>
      </c>
      <c r="O2004" s="21">
        <f t="shared" si="127"/>
        <v>0.386591327392803</v>
      </c>
    </row>
    <row r="2005" spans="8:15">
      <c r="H2005" t="s">
        <v>8219</v>
      </c>
      <c r="I2005">
        <v>4</v>
      </c>
      <c r="J2005" s="21">
        <f t="shared" si="124"/>
        <v>-0.22553298224784873</v>
      </c>
      <c r="K2005" s="21">
        <f t="shared" si="125"/>
        <v>0.41078233504631573</v>
      </c>
      <c r="N2005" s="21">
        <f t="shared" si="126"/>
        <v>-0.28821436324833005</v>
      </c>
      <c r="O2005" s="21">
        <f t="shared" si="127"/>
        <v>0.386591327392803</v>
      </c>
    </row>
    <row r="2006" spans="8:15">
      <c r="H2006" t="s">
        <v>8219</v>
      </c>
      <c r="I2006">
        <v>53</v>
      </c>
      <c r="J2006" s="21">
        <f t="shared" si="124"/>
        <v>-0.16752271053516496</v>
      </c>
      <c r="K2006" s="21">
        <f t="shared" si="125"/>
        <v>0.43347938979890799</v>
      </c>
      <c r="N2006" s="21">
        <f t="shared" si="126"/>
        <v>-0.28821436324833005</v>
      </c>
      <c r="O2006" s="21">
        <f t="shared" si="127"/>
        <v>0.386591327392803</v>
      </c>
    </row>
    <row r="2007" spans="8:15">
      <c r="H2007" t="s">
        <v>8219</v>
      </c>
      <c r="I2007">
        <v>49</v>
      </c>
      <c r="J2007" s="21">
        <f t="shared" si="124"/>
        <v>-0.17225824291987385</v>
      </c>
      <c r="K2007" s="21">
        <f t="shared" si="125"/>
        <v>0.43161725545103624</v>
      </c>
      <c r="N2007" s="21">
        <f t="shared" si="126"/>
        <v>-0.28821436324833005</v>
      </c>
      <c r="O2007" s="21">
        <f t="shared" si="127"/>
        <v>0.386591327392803</v>
      </c>
    </row>
    <row r="2008" spans="8:15">
      <c r="H2008" t="s">
        <v>8219</v>
      </c>
      <c r="I2008">
        <v>57</v>
      </c>
      <c r="J2008" s="21">
        <f t="shared" si="124"/>
        <v>-0.1627871781504561</v>
      </c>
      <c r="K2008" s="21">
        <f t="shared" si="125"/>
        <v>0.43534300197847797</v>
      </c>
      <c r="N2008" s="21">
        <f t="shared" si="126"/>
        <v>-0.28821436324833005</v>
      </c>
      <c r="O2008" s="21">
        <f t="shared" si="127"/>
        <v>0.386591327392803</v>
      </c>
    </row>
    <row r="2009" spans="8:15">
      <c r="H2009" t="s">
        <v>8219</v>
      </c>
      <c r="I2009">
        <v>69</v>
      </c>
      <c r="J2009" s="21">
        <f t="shared" si="124"/>
        <v>-0.14858058099632945</v>
      </c>
      <c r="K2009" s="21">
        <f t="shared" si="125"/>
        <v>0.44094229851308525</v>
      </c>
      <c r="N2009" s="21">
        <f t="shared" si="126"/>
        <v>-0.28821436324833005</v>
      </c>
      <c r="O2009" s="21">
        <f t="shared" si="127"/>
        <v>0.386591327392803</v>
      </c>
    </row>
    <row r="2010" spans="8:15">
      <c r="H2010" t="s">
        <v>8219</v>
      </c>
      <c r="I2010">
        <v>15</v>
      </c>
      <c r="J2010" s="21">
        <f t="shared" si="124"/>
        <v>-0.21251026818989932</v>
      </c>
      <c r="K2010" s="21">
        <f t="shared" si="125"/>
        <v>0.41585448393325064</v>
      </c>
      <c r="N2010" s="21">
        <f t="shared" si="126"/>
        <v>-0.28821436324833005</v>
      </c>
      <c r="O2010" s="21">
        <f t="shared" si="127"/>
        <v>0.386591327392803</v>
      </c>
    </row>
    <row r="2011" spans="8:15">
      <c r="H2011" t="s">
        <v>8219</v>
      </c>
      <c r="I2011">
        <v>64</v>
      </c>
      <c r="J2011" s="21">
        <f t="shared" si="124"/>
        <v>-0.15449999647721555</v>
      </c>
      <c r="K2011" s="21">
        <f t="shared" si="125"/>
        <v>0.43860775699819587</v>
      </c>
      <c r="N2011" s="21">
        <f t="shared" si="126"/>
        <v>-0.28821436324833005</v>
      </c>
      <c r="O2011" s="21">
        <f t="shared" si="127"/>
        <v>0.386591327392803</v>
      </c>
    </row>
    <row r="2012" spans="8:15">
      <c r="H2012" t="s">
        <v>8219</v>
      </c>
      <c r="I2012">
        <v>20</v>
      </c>
      <c r="J2012" s="21">
        <f t="shared" si="124"/>
        <v>-0.20659085270901323</v>
      </c>
      <c r="K2012" s="21">
        <f t="shared" si="125"/>
        <v>0.41816470232031444</v>
      </c>
      <c r="N2012" s="21">
        <f t="shared" si="126"/>
        <v>-0.28821436324833005</v>
      </c>
      <c r="O2012" s="21">
        <f t="shared" si="127"/>
        <v>0.386591327392803</v>
      </c>
    </row>
    <row r="2013" spans="8:15">
      <c r="H2013" t="s">
        <v>8219</v>
      </c>
      <c r="I2013">
        <v>27</v>
      </c>
      <c r="J2013" s="21">
        <f t="shared" si="124"/>
        <v>-0.19830367103577268</v>
      </c>
      <c r="K2013" s="21">
        <f t="shared" si="125"/>
        <v>0.42140373982723822</v>
      </c>
      <c r="N2013" s="21">
        <f t="shared" si="126"/>
        <v>-0.28821436324833005</v>
      </c>
      <c r="O2013" s="21">
        <f t="shared" si="127"/>
        <v>0.386591327392803</v>
      </c>
    </row>
    <row r="2014" spans="8:15">
      <c r="H2014" t="s">
        <v>8219</v>
      </c>
      <c r="I2014">
        <v>21</v>
      </c>
      <c r="J2014" s="21">
        <f t="shared" si="124"/>
        <v>-0.205406969612836</v>
      </c>
      <c r="K2014" s="21">
        <f t="shared" si="125"/>
        <v>0.41862708770502882</v>
      </c>
      <c r="N2014" s="21">
        <f t="shared" si="126"/>
        <v>-0.28821436324833005</v>
      </c>
      <c r="O2014" s="21">
        <f t="shared" si="127"/>
        <v>0.386591327392803</v>
      </c>
    </row>
    <row r="2015" spans="8:15">
      <c r="H2015" t="s">
        <v>8219</v>
      </c>
      <c r="I2015">
        <v>31</v>
      </c>
      <c r="J2015" s="21">
        <f t="shared" si="124"/>
        <v>-0.19356813865106381</v>
      </c>
      <c r="K2015" s="21">
        <f t="shared" si="125"/>
        <v>0.4232570239842357</v>
      </c>
      <c r="N2015" s="21">
        <f t="shared" si="126"/>
        <v>-0.28821436324833005</v>
      </c>
      <c r="O2015" s="21">
        <f t="shared" si="127"/>
        <v>0.386591327392803</v>
      </c>
    </row>
    <row r="2016" spans="8:15">
      <c r="H2016" t="s">
        <v>8219</v>
      </c>
      <c r="I2016">
        <v>51</v>
      </c>
      <c r="J2016" s="21">
        <f t="shared" si="124"/>
        <v>-0.16989047672751942</v>
      </c>
      <c r="K2016" s="21">
        <f t="shared" si="125"/>
        <v>0.43254813535908976</v>
      </c>
      <c r="N2016" s="21">
        <f t="shared" si="126"/>
        <v>-0.28821436324833005</v>
      </c>
      <c r="O2016" s="21">
        <f t="shared" si="127"/>
        <v>0.386591327392803</v>
      </c>
    </row>
    <row r="2017" spans="8:15">
      <c r="H2017" t="s">
        <v>8219</v>
      </c>
      <c r="I2017">
        <v>57</v>
      </c>
      <c r="J2017" s="21">
        <f t="shared" si="124"/>
        <v>-0.1627871781504561</v>
      </c>
      <c r="K2017" s="21">
        <f t="shared" si="125"/>
        <v>0.43534300197847797</v>
      </c>
      <c r="N2017" s="21">
        <f t="shared" si="126"/>
        <v>-0.28821436324833005</v>
      </c>
      <c r="O2017" s="21">
        <f t="shared" si="127"/>
        <v>0.386591327392803</v>
      </c>
    </row>
    <row r="2018" spans="8:15">
      <c r="H2018" t="s">
        <v>8219</v>
      </c>
      <c r="I2018">
        <v>20</v>
      </c>
      <c r="J2018" s="21">
        <f t="shared" si="124"/>
        <v>-0.20659085270901323</v>
      </c>
      <c r="K2018" s="21">
        <f t="shared" si="125"/>
        <v>0.41816470232031444</v>
      </c>
      <c r="N2018" s="21">
        <f t="shared" si="126"/>
        <v>-0.28821436324833005</v>
      </c>
      <c r="O2018" s="21">
        <f t="shared" si="127"/>
        <v>0.386591327392803</v>
      </c>
    </row>
    <row r="2019" spans="8:15">
      <c r="H2019" t="s">
        <v>8219</v>
      </c>
      <c r="I2019">
        <v>71</v>
      </c>
      <c r="J2019" s="21">
        <f t="shared" si="124"/>
        <v>-0.14621281480397502</v>
      </c>
      <c r="K2019" s="21">
        <f t="shared" si="125"/>
        <v>0.44187669476401492</v>
      </c>
      <c r="N2019" s="21">
        <f t="shared" si="126"/>
        <v>-0.28821436324833005</v>
      </c>
      <c r="O2019" s="21">
        <f t="shared" si="127"/>
        <v>0.386591327392803</v>
      </c>
    </row>
    <row r="2020" spans="8:15">
      <c r="H2020" t="s">
        <v>8219</v>
      </c>
      <c r="I2020">
        <v>72</v>
      </c>
      <c r="J2020" s="21">
        <f t="shared" si="124"/>
        <v>-0.14502893170779779</v>
      </c>
      <c r="K2020" s="21">
        <f t="shared" si="125"/>
        <v>0.44234401453813776</v>
      </c>
      <c r="N2020" s="21">
        <f t="shared" si="126"/>
        <v>-0.28821436324833005</v>
      </c>
      <c r="O2020" s="21">
        <f t="shared" si="127"/>
        <v>0.386591327392803</v>
      </c>
    </row>
    <row r="2021" spans="8:15">
      <c r="H2021" t="s">
        <v>8219</v>
      </c>
      <c r="I2021">
        <v>45</v>
      </c>
      <c r="J2021" s="21">
        <f t="shared" si="124"/>
        <v>-0.17699377530458274</v>
      </c>
      <c r="K2021" s="21">
        <f t="shared" si="125"/>
        <v>0.4297566394881519</v>
      </c>
      <c r="N2021" s="21">
        <f t="shared" si="126"/>
        <v>-0.28821436324833005</v>
      </c>
      <c r="O2021" s="21">
        <f t="shared" si="127"/>
        <v>0.386591327392803</v>
      </c>
    </row>
    <row r="2022" spans="8:15">
      <c r="H2022" t="s">
        <v>8219</v>
      </c>
      <c r="I2022">
        <v>51</v>
      </c>
      <c r="J2022" s="21">
        <f t="shared" si="124"/>
        <v>-0.16989047672751942</v>
      </c>
      <c r="K2022" s="21">
        <f t="shared" si="125"/>
        <v>0.43254813535908976</v>
      </c>
      <c r="N2022" s="21">
        <f t="shared" si="126"/>
        <v>-0.28821436324833005</v>
      </c>
      <c r="O2022" s="21">
        <f t="shared" si="127"/>
        <v>0.386591327392803</v>
      </c>
    </row>
    <row r="2023" spans="8:15">
      <c r="H2023" t="s">
        <v>8219</v>
      </c>
      <c r="I2023">
        <v>56</v>
      </c>
      <c r="J2023" s="21">
        <f t="shared" si="124"/>
        <v>-0.1639710612466333</v>
      </c>
      <c r="K2023" s="21">
        <f t="shared" si="125"/>
        <v>0.43487696260834974</v>
      </c>
      <c r="N2023" s="21">
        <f t="shared" si="126"/>
        <v>-0.28821436324833005</v>
      </c>
      <c r="O2023" s="21">
        <f t="shared" si="127"/>
        <v>0.386591327392803</v>
      </c>
    </row>
    <row r="2024" spans="8:15">
      <c r="H2024" t="s">
        <v>8219</v>
      </c>
      <c r="I2024">
        <v>17</v>
      </c>
      <c r="J2024" s="21">
        <f t="shared" si="124"/>
        <v>-0.21014250199754489</v>
      </c>
      <c r="K2024" s="21">
        <f t="shared" si="125"/>
        <v>0.41677822710273815</v>
      </c>
      <c r="N2024" s="21">
        <f t="shared" si="126"/>
        <v>-0.28821436324833005</v>
      </c>
      <c r="O2024" s="21">
        <f t="shared" si="127"/>
        <v>0.386591327392803</v>
      </c>
    </row>
    <row r="2025" spans="8:15">
      <c r="H2025" t="s">
        <v>8219</v>
      </c>
      <c r="I2025">
        <v>197</v>
      </c>
      <c r="J2025" s="21">
        <f t="shared" si="124"/>
        <v>2.956455314354664E-3</v>
      </c>
      <c r="K2025" s="21">
        <f t="shared" si="125"/>
        <v>0.50117945330681957</v>
      </c>
      <c r="N2025" s="21">
        <f t="shared" si="126"/>
        <v>-0.28821436324833005</v>
      </c>
      <c r="O2025" s="21">
        <f t="shared" si="127"/>
        <v>0.386591327392803</v>
      </c>
    </row>
    <row r="2026" spans="8:15">
      <c r="H2026" t="s">
        <v>8219</v>
      </c>
      <c r="I2026">
        <v>70</v>
      </c>
      <c r="J2026" s="21">
        <f t="shared" si="124"/>
        <v>-0.14739669790015222</v>
      </c>
      <c r="K2026" s="21">
        <f t="shared" si="125"/>
        <v>0.44140945587541125</v>
      </c>
      <c r="N2026" s="21">
        <f t="shared" si="126"/>
        <v>-0.28821436324833005</v>
      </c>
      <c r="O2026" s="21">
        <f t="shared" si="127"/>
        <v>0.386591327392803</v>
      </c>
    </row>
    <row r="2027" spans="8:15">
      <c r="H2027" t="s">
        <v>8219</v>
      </c>
      <c r="I2027">
        <v>21</v>
      </c>
      <c r="J2027" s="21">
        <f t="shared" si="124"/>
        <v>-0.205406969612836</v>
      </c>
      <c r="K2027" s="21">
        <f t="shared" si="125"/>
        <v>0.41862708770502882</v>
      </c>
      <c r="N2027" s="21">
        <f t="shared" si="126"/>
        <v>-0.28821436324833005</v>
      </c>
      <c r="O2027" s="21">
        <f t="shared" si="127"/>
        <v>0.386591327392803</v>
      </c>
    </row>
    <row r="2028" spans="8:15">
      <c r="H2028" t="s">
        <v>8219</v>
      </c>
      <c r="I2028">
        <v>34</v>
      </c>
      <c r="J2028" s="21">
        <f t="shared" si="124"/>
        <v>-0.19001648936253215</v>
      </c>
      <c r="K2028" s="21">
        <f t="shared" si="125"/>
        <v>0.42464810464462421</v>
      </c>
      <c r="N2028" s="21">
        <f t="shared" si="126"/>
        <v>-0.28821436324833005</v>
      </c>
      <c r="O2028" s="21">
        <f t="shared" si="127"/>
        <v>0.386591327392803</v>
      </c>
    </row>
    <row r="2029" spans="8:15">
      <c r="H2029" t="s">
        <v>8219</v>
      </c>
      <c r="I2029">
        <v>39</v>
      </c>
      <c r="J2029" s="21">
        <f t="shared" si="124"/>
        <v>-0.18409707388164603</v>
      </c>
      <c r="K2029" s="21">
        <f t="shared" si="125"/>
        <v>0.4269686509764512</v>
      </c>
      <c r="N2029" s="21">
        <f t="shared" si="126"/>
        <v>-0.28821436324833005</v>
      </c>
      <c r="O2029" s="21">
        <f t="shared" si="127"/>
        <v>0.386591327392803</v>
      </c>
    </row>
    <row r="2030" spans="8:15">
      <c r="H2030" t="s">
        <v>8219</v>
      </c>
      <c r="I2030">
        <v>78</v>
      </c>
      <c r="J2030" s="21">
        <f t="shared" si="124"/>
        <v>-0.13792563313073447</v>
      </c>
      <c r="K2030" s="21">
        <f t="shared" si="125"/>
        <v>0.4451495958540907</v>
      </c>
      <c r="N2030" s="21">
        <f t="shared" si="126"/>
        <v>-0.28821436324833005</v>
      </c>
      <c r="O2030" s="21">
        <f t="shared" si="127"/>
        <v>0.386591327392803</v>
      </c>
    </row>
    <row r="2031" spans="8:15">
      <c r="H2031" t="s">
        <v>8219</v>
      </c>
      <c r="I2031">
        <v>48</v>
      </c>
      <c r="J2031" s="21">
        <f t="shared" si="124"/>
        <v>-0.17344212601605108</v>
      </c>
      <c r="K2031" s="21">
        <f t="shared" si="125"/>
        <v>0.43115195752981167</v>
      </c>
      <c r="N2031" s="21">
        <f t="shared" si="126"/>
        <v>-0.28821436324833005</v>
      </c>
      <c r="O2031" s="21">
        <f t="shared" si="127"/>
        <v>0.386591327392803</v>
      </c>
    </row>
    <row r="2032" spans="8:15">
      <c r="H2032" t="s">
        <v>8219</v>
      </c>
      <c r="I2032">
        <v>29</v>
      </c>
      <c r="J2032" s="21">
        <f t="shared" si="124"/>
        <v>-0.19593590484341825</v>
      </c>
      <c r="K2032" s="21">
        <f t="shared" si="125"/>
        <v>0.42233016695712094</v>
      </c>
      <c r="N2032" s="21">
        <f t="shared" si="126"/>
        <v>-0.28821436324833005</v>
      </c>
      <c r="O2032" s="21">
        <f t="shared" si="127"/>
        <v>0.386591327392803</v>
      </c>
    </row>
    <row r="2033" spans="8:15">
      <c r="H2033" t="s">
        <v>8219</v>
      </c>
      <c r="I2033">
        <v>73</v>
      </c>
      <c r="J2033" s="21">
        <f t="shared" si="124"/>
        <v>-0.14384504861162059</v>
      </c>
      <c r="K2033" s="21">
        <f t="shared" si="125"/>
        <v>0.44281141455668371</v>
      </c>
      <c r="N2033" s="21">
        <f t="shared" si="126"/>
        <v>-0.28821436324833005</v>
      </c>
      <c r="O2033" s="21">
        <f t="shared" si="127"/>
        <v>0.386591327392803</v>
      </c>
    </row>
    <row r="2034" spans="8:15">
      <c r="H2034" t="s">
        <v>8219</v>
      </c>
      <c r="I2034">
        <v>8</v>
      </c>
      <c r="J2034" s="21">
        <f t="shared" si="124"/>
        <v>-0.22079744986313984</v>
      </c>
      <c r="K2034" s="21">
        <f t="shared" si="125"/>
        <v>0.41262507464844178</v>
      </c>
      <c r="N2034" s="21">
        <f t="shared" si="126"/>
        <v>-0.28821436324833005</v>
      </c>
      <c r="O2034" s="21">
        <f t="shared" si="127"/>
        <v>0.386591327392803</v>
      </c>
    </row>
    <row r="2035" spans="8:15">
      <c r="H2035" t="s">
        <v>8219</v>
      </c>
      <c r="I2035">
        <v>17</v>
      </c>
      <c r="J2035" s="21">
        <f t="shared" si="124"/>
        <v>-0.21014250199754489</v>
      </c>
      <c r="K2035" s="21">
        <f t="shared" si="125"/>
        <v>0.41677822710273815</v>
      </c>
      <c r="N2035" s="21">
        <f t="shared" si="126"/>
        <v>-0.28821436324833005</v>
      </c>
      <c r="O2035" s="21">
        <f t="shared" si="127"/>
        <v>0.386591327392803</v>
      </c>
    </row>
    <row r="2036" spans="8:15">
      <c r="H2036" t="s">
        <v>8219</v>
      </c>
      <c r="I2036">
        <v>9</v>
      </c>
      <c r="J2036" s="21">
        <f t="shared" si="124"/>
        <v>-0.21961356676696264</v>
      </c>
      <c r="K2036" s="21">
        <f t="shared" si="125"/>
        <v>0.41308606229819478</v>
      </c>
      <c r="N2036" s="21">
        <f t="shared" si="126"/>
        <v>-0.28821436324833005</v>
      </c>
      <c r="O2036" s="21">
        <f t="shared" si="127"/>
        <v>0.386591327392803</v>
      </c>
    </row>
    <row r="2037" spans="8:15">
      <c r="H2037" t="s">
        <v>8219</v>
      </c>
      <c r="I2037">
        <v>17</v>
      </c>
      <c r="J2037" s="21">
        <f t="shared" si="124"/>
        <v>-0.21014250199754489</v>
      </c>
      <c r="K2037" s="21">
        <f t="shared" si="125"/>
        <v>0.41677822710273815</v>
      </c>
      <c r="N2037" s="21">
        <f t="shared" si="126"/>
        <v>-0.28821436324833005</v>
      </c>
      <c r="O2037" s="21">
        <f t="shared" si="127"/>
        <v>0.386591327392803</v>
      </c>
    </row>
    <row r="2038" spans="8:15">
      <c r="H2038" t="s">
        <v>8219</v>
      </c>
      <c r="I2038">
        <v>33</v>
      </c>
      <c r="J2038" s="21">
        <f t="shared" si="124"/>
        <v>-0.19120037245870936</v>
      </c>
      <c r="K2038" s="21">
        <f t="shared" si="125"/>
        <v>0.42418430590942285</v>
      </c>
      <c r="N2038" s="21">
        <f t="shared" si="126"/>
        <v>-0.28821436324833005</v>
      </c>
      <c r="O2038" s="21">
        <f t="shared" si="127"/>
        <v>0.386591327392803</v>
      </c>
    </row>
    <row r="2039" spans="8:15">
      <c r="H2039" t="s">
        <v>8219</v>
      </c>
      <c r="I2039">
        <v>38</v>
      </c>
      <c r="J2039" s="21">
        <f t="shared" si="124"/>
        <v>-0.18528095697782326</v>
      </c>
      <c r="K2039" s="21">
        <f t="shared" si="125"/>
        <v>0.42650433678101174</v>
      </c>
      <c r="N2039" s="21">
        <f t="shared" si="126"/>
        <v>-0.28821436324833005</v>
      </c>
      <c r="O2039" s="21">
        <f t="shared" si="127"/>
        <v>0.386591327392803</v>
      </c>
    </row>
    <row r="2040" spans="8:15">
      <c r="H2040" t="s">
        <v>8219</v>
      </c>
      <c r="I2040">
        <v>79</v>
      </c>
      <c r="J2040" s="21">
        <f t="shared" si="124"/>
        <v>-0.13674175003455727</v>
      </c>
      <c r="K2040" s="21">
        <f t="shared" si="125"/>
        <v>0.44561746385757939</v>
      </c>
      <c r="N2040" s="21">
        <f t="shared" si="126"/>
        <v>-0.28821436324833005</v>
      </c>
      <c r="O2040" s="21">
        <f t="shared" si="127"/>
        <v>0.386591327392803</v>
      </c>
    </row>
    <row r="2041" spans="8:15">
      <c r="H2041" t="s">
        <v>8219</v>
      </c>
      <c r="I2041">
        <v>46</v>
      </c>
      <c r="J2041" s="21">
        <f t="shared" si="124"/>
        <v>-0.17580989220840551</v>
      </c>
      <c r="K2041" s="21">
        <f t="shared" si="125"/>
        <v>0.43022164891630016</v>
      </c>
      <c r="N2041" s="21">
        <f t="shared" si="126"/>
        <v>-0.28821436324833005</v>
      </c>
      <c r="O2041" s="21">
        <f t="shared" si="127"/>
        <v>0.386591327392803</v>
      </c>
    </row>
    <row r="2042" spans="8:15">
      <c r="H2042" t="s">
        <v>8219</v>
      </c>
      <c r="I2042">
        <v>20</v>
      </c>
      <c r="J2042" s="21">
        <f t="shared" si="124"/>
        <v>-0.20659085270901323</v>
      </c>
      <c r="K2042" s="21">
        <f t="shared" si="125"/>
        <v>0.41816470232031444</v>
      </c>
      <c r="N2042" s="21">
        <f t="shared" si="126"/>
        <v>-0.28821436324833005</v>
      </c>
      <c r="O2042" s="21">
        <f t="shared" si="127"/>
        <v>0.386591327392803</v>
      </c>
    </row>
    <row r="2043" spans="8:15">
      <c r="H2043" t="s">
        <v>8219</v>
      </c>
      <c r="I2043">
        <v>20</v>
      </c>
      <c r="J2043" s="21">
        <f t="shared" si="124"/>
        <v>-0.20659085270901323</v>
      </c>
      <c r="K2043" s="21">
        <f t="shared" si="125"/>
        <v>0.41816470232031444</v>
      </c>
      <c r="N2043" s="21">
        <f t="shared" si="126"/>
        <v>-0.28821436324833005</v>
      </c>
      <c r="O2043" s="21">
        <f t="shared" si="127"/>
        <v>0.386591327392803</v>
      </c>
    </row>
    <row r="2044" spans="8:15">
      <c r="H2044" t="s">
        <v>8219</v>
      </c>
      <c r="I2044">
        <v>13</v>
      </c>
      <c r="J2044" s="21">
        <f t="shared" si="124"/>
        <v>-0.21487803438225375</v>
      </c>
      <c r="K2044" s="21">
        <f t="shared" si="125"/>
        <v>0.41493120545075307</v>
      </c>
      <c r="N2044" s="21">
        <f t="shared" si="126"/>
        <v>-0.28821436324833005</v>
      </c>
      <c r="O2044" s="21">
        <f t="shared" si="127"/>
        <v>0.386591327392803</v>
      </c>
    </row>
    <row r="2045" spans="8:15">
      <c r="H2045" t="s">
        <v>8219</v>
      </c>
      <c r="I2045">
        <v>22</v>
      </c>
      <c r="J2045" s="21">
        <f t="shared" si="124"/>
        <v>-0.20422308651665877</v>
      </c>
      <c r="K2045" s="21">
        <f t="shared" si="125"/>
        <v>0.41908958554528158</v>
      </c>
      <c r="N2045" s="21">
        <f t="shared" si="126"/>
        <v>-0.28821436324833005</v>
      </c>
      <c r="O2045" s="21">
        <f t="shared" si="127"/>
        <v>0.386591327392803</v>
      </c>
    </row>
    <row r="2046" spans="8:15">
      <c r="H2046" t="s">
        <v>8219</v>
      </c>
      <c r="I2046">
        <v>36</v>
      </c>
      <c r="J2046" s="21">
        <f t="shared" si="124"/>
        <v>-0.18764872317017769</v>
      </c>
      <c r="K2046" s="21">
        <f t="shared" si="125"/>
        <v>0.42557601452808019</v>
      </c>
      <c r="N2046" s="21">
        <f t="shared" si="126"/>
        <v>-0.28821436324833005</v>
      </c>
      <c r="O2046" s="21">
        <f t="shared" si="127"/>
        <v>0.386591327392803</v>
      </c>
    </row>
    <row r="2047" spans="8:15">
      <c r="H2047" t="s">
        <v>8219</v>
      </c>
      <c r="I2047">
        <v>40</v>
      </c>
      <c r="J2047" s="21">
        <f t="shared" si="124"/>
        <v>-0.18291319078546883</v>
      </c>
      <c r="K2047" s="21">
        <f t="shared" si="125"/>
        <v>0.42743306637991424</v>
      </c>
      <c r="N2047" s="21">
        <f t="shared" si="126"/>
        <v>-0.28821436324833005</v>
      </c>
      <c r="O2047" s="21">
        <f t="shared" si="127"/>
        <v>0.386591327392803</v>
      </c>
    </row>
    <row r="2048" spans="8:15">
      <c r="H2048" t="s">
        <v>8219</v>
      </c>
      <c r="I2048">
        <v>9</v>
      </c>
      <c r="J2048" s="21">
        <f t="shared" si="124"/>
        <v>-0.21961356676696264</v>
      </c>
      <c r="K2048" s="21">
        <f t="shared" si="125"/>
        <v>0.41308606229819478</v>
      </c>
      <c r="N2048" s="21">
        <f t="shared" si="126"/>
        <v>-0.28821436324833005</v>
      </c>
      <c r="O2048" s="21">
        <f t="shared" si="127"/>
        <v>0.386591327392803</v>
      </c>
    </row>
    <row r="2049" spans="8:15">
      <c r="H2049" t="s">
        <v>8219</v>
      </c>
      <c r="I2049">
        <v>19</v>
      </c>
      <c r="J2049" s="21">
        <f t="shared" si="124"/>
        <v>-0.20777473580519043</v>
      </c>
      <c r="K2049" s="21">
        <f t="shared" si="125"/>
        <v>0.4177024300117067</v>
      </c>
      <c r="N2049" s="21">
        <f t="shared" si="126"/>
        <v>-0.28821436324833005</v>
      </c>
      <c r="O2049" s="21">
        <f t="shared" si="127"/>
        <v>0.386591327392803</v>
      </c>
    </row>
    <row r="2050" spans="8:15">
      <c r="H2050" t="s">
        <v>8219</v>
      </c>
      <c r="I2050">
        <v>14</v>
      </c>
      <c r="J2050" s="21">
        <f t="shared" ref="J2050:J2113" si="128">STANDARDIZE(I2050,$B$7,$B$12)</f>
        <v>-0.21369415128607655</v>
      </c>
      <c r="K2050" s="21">
        <f t="shared" ref="K2050:K2113" si="129">_xlfn.NORM.S.DIST(J2050,TRUE)</f>
        <v>0.41539278629720855</v>
      </c>
      <c r="N2050" s="21">
        <f t="shared" ref="N2050:N2113" si="130">STANDARDIZE(M2050,$C$7,$C$12)</f>
        <v>-0.28821436324833005</v>
      </c>
      <c r="O2050" s="21">
        <f t="shared" ref="O2050:O2113" si="131">_xlfn.NORM.S.DIST(N2050,TRUE)</f>
        <v>0.386591327392803</v>
      </c>
    </row>
    <row r="2051" spans="8:15">
      <c r="H2051" t="s">
        <v>8219</v>
      </c>
      <c r="I2051">
        <v>38</v>
      </c>
      <c r="J2051" s="21">
        <f t="shared" si="128"/>
        <v>-0.18528095697782326</v>
      </c>
      <c r="K2051" s="21">
        <f t="shared" si="129"/>
        <v>0.42650433678101174</v>
      </c>
      <c r="N2051" s="21">
        <f t="shared" si="130"/>
        <v>-0.28821436324833005</v>
      </c>
      <c r="O2051" s="21">
        <f t="shared" si="131"/>
        <v>0.386591327392803</v>
      </c>
    </row>
    <row r="2052" spans="8:15">
      <c r="H2052" t="s">
        <v>8219</v>
      </c>
      <c r="I2052">
        <v>58</v>
      </c>
      <c r="J2052" s="21">
        <f t="shared" si="128"/>
        <v>-0.16160329505427887</v>
      </c>
      <c r="K2052" s="21">
        <f t="shared" si="129"/>
        <v>0.43580913117281905</v>
      </c>
      <c r="N2052" s="21">
        <f t="shared" si="130"/>
        <v>-0.28821436324833005</v>
      </c>
      <c r="O2052" s="21">
        <f t="shared" si="131"/>
        <v>0.386591327392803</v>
      </c>
    </row>
    <row r="2053" spans="8:15">
      <c r="H2053" t="s">
        <v>8219</v>
      </c>
      <c r="I2053">
        <v>28</v>
      </c>
      <c r="J2053" s="21">
        <f t="shared" si="128"/>
        <v>-0.19711978793959548</v>
      </c>
      <c r="K2053" s="21">
        <f t="shared" si="129"/>
        <v>0.42186689934285598</v>
      </c>
      <c r="N2053" s="21">
        <f t="shared" si="130"/>
        <v>-0.28821436324833005</v>
      </c>
      <c r="O2053" s="21">
        <f t="shared" si="131"/>
        <v>0.386591327392803</v>
      </c>
    </row>
    <row r="2054" spans="8:15">
      <c r="H2054" t="s">
        <v>8219</v>
      </c>
      <c r="I2054">
        <v>17</v>
      </c>
      <c r="J2054" s="21">
        <f t="shared" si="128"/>
        <v>-0.21014250199754489</v>
      </c>
      <c r="K2054" s="21">
        <f t="shared" si="129"/>
        <v>0.41677822710273815</v>
      </c>
      <c r="N2054" s="21">
        <f t="shared" si="130"/>
        <v>-0.28821436324833005</v>
      </c>
      <c r="O2054" s="21">
        <f t="shared" si="131"/>
        <v>0.386591327392803</v>
      </c>
    </row>
    <row r="2055" spans="8:15">
      <c r="H2055" t="s">
        <v>8219</v>
      </c>
      <c r="I2055">
        <v>12</v>
      </c>
      <c r="J2055" s="21">
        <f t="shared" si="128"/>
        <v>-0.21606191747843098</v>
      </c>
      <c r="K2055" s="21">
        <f t="shared" si="129"/>
        <v>0.4144697420111193</v>
      </c>
      <c r="N2055" s="21">
        <f t="shared" si="130"/>
        <v>-0.28821436324833005</v>
      </c>
      <c r="O2055" s="21">
        <f t="shared" si="131"/>
        <v>0.386591327392803</v>
      </c>
    </row>
    <row r="2056" spans="8:15">
      <c r="H2056" t="s">
        <v>8219</v>
      </c>
      <c r="I2056">
        <v>40</v>
      </c>
      <c r="J2056" s="21">
        <f t="shared" si="128"/>
        <v>-0.18291319078546883</v>
      </c>
      <c r="K2056" s="21">
        <f t="shared" si="129"/>
        <v>0.42743306637991424</v>
      </c>
      <c r="N2056" s="21">
        <f t="shared" si="130"/>
        <v>-0.28821436324833005</v>
      </c>
      <c r="O2056" s="21">
        <f t="shared" si="131"/>
        <v>0.386591327392803</v>
      </c>
    </row>
    <row r="2057" spans="8:15">
      <c r="H2057" t="s">
        <v>8219</v>
      </c>
      <c r="I2057">
        <v>57</v>
      </c>
      <c r="J2057" s="21">
        <f t="shared" si="128"/>
        <v>-0.1627871781504561</v>
      </c>
      <c r="K2057" s="21">
        <f t="shared" si="129"/>
        <v>0.43534300197847797</v>
      </c>
      <c r="N2057" s="21">
        <f t="shared" si="130"/>
        <v>-0.28821436324833005</v>
      </c>
      <c r="O2057" s="21">
        <f t="shared" si="131"/>
        <v>0.386591327392803</v>
      </c>
    </row>
    <row r="2058" spans="8:15">
      <c r="H2058" t="s">
        <v>8219</v>
      </c>
      <c r="I2058">
        <v>114</v>
      </c>
      <c r="J2058" s="21">
        <f t="shared" si="128"/>
        <v>-9.5305841668354568E-2</v>
      </c>
      <c r="K2058" s="21">
        <f t="shared" si="129"/>
        <v>0.46203595139871001</v>
      </c>
      <c r="N2058" s="21">
        <f t="shared" si="130"/>
        <v>-0.28821436324833005</v>
      </c>
      <c r="O2058" s="21">
        <f t="shared" si="131"/>
        <v>0.386591327392803</v>
      </c>
    </row>
    <row r="2059" spans="8:15">
      <c r="H2059" t="s">
        <v>8219</v>
      </c>
      <c r="I2059">
        <v>31</v>
      </c>
      <c r="J2059" s="21">
        <f t="shared" si="128"/>
        <v>-0.19356813865106381</v>
      </c>
      <c r="K2059" s="21">
        <f t="shared" si="129"/>
        <v>0.4232570239842357</v>
      </c>
      <c r="N2059" s="21">
        <f t="shared" si="130"/>
        <v>-0.28821436324833005</v>
      </c>
      <c r="O2059" s="21">
        <f t="shared" si="131"/>
        <v>0.386591327392803</v>
      </c>
    </row>
    <row r="2060" spans="8:15">
      <c r="H2060" t="s">
        <v>8219</v>
      </c>
      <c r="I2060">
        <v>3</v>
      </c>
      <c r="J2060" s="21">
        <f t="shared" si="128"/>
        <v>-0.22671686534402596</v>
      </c>
      <c r="K2060" s="21">
        <f t="shared" si="129"/>
        <v>0.41032195596264776</v>
      </c>
      <c r="N2060" s="21">
        <f t="shared" si="130"/>
        <v>-0.28821436324833005</v>
      </c>
      <c r="O2060" s="21">
        <f t="shared" si="131"/>
        <v>0.386591327392803</v>
      </c>
    </row>
    <row r="2061" spans="8:15">
      <c r="H2061" t="s">
        <v>8219</v>
      </c>
      <c r="I2061">
        <v>16</v>
      </c>
      <c r="J2061" s="21">
        <f t="shared" si="128"/>
        <v>-0.21132638509372209</v>
      </c>
      <c r="K2061" s="21">
        <f t="shared" si="129"/>
        <v>0.41631629774116047</v>
      </c>
      <c r="N2061" s="21">
        <f t="shared" si="130"/>
        <v>-0.28821436324833005</v>
      </c>
      <c r="O2061" s="21">
        <f t="shared" si="131"/>
        <v>0.386591327392803</v>
      </c>
    </row>
    <row r="2062" spans="8:15">
      <c r="H2062" t="s">
        <v>8219</v>
      </c>
      <c r="I2062">
        <v>199</v>
      </c>
      <c r="J2062" s="21">
        <f t="shared" si="128"/>
        <v>5.3242215067091031E-3</v>
      </c>
      <c r="K2062" s="21">
        <f t="shared" si="129"/>
        <v>0.50212404703406543</v>
      </c>
      <c r="N2062" s="21">
        <f t="shared" si="130"/>
        <v>-0.28821436324833005</v>
      </c>
      <c r="O2062" s="21">
        <f t="shared" si="131"/>
        <v>0.386591327392803</v>
      </c>
    </row>
    <row r="2063" spans="8:15">
      <c r="H2063" t="s">
        <v>8219</v>
      </c>
      <c r="I2063">
        <v>31</v>
      </c>
      <c r="J2063" s="21">
        <f t="shared" si="128"/>
        <v>-0.19356813865106381</v>
      </c>
      <c r="K2063" s="21">
        <f t="shared" si="129"/>
        <v>0.4232570239842357</v>
      </c>
      <c r="N2063" s="21">
        <f t="shared" si="130"/>
        <v>-0.28821436324833005</v>
      </c>
      <c r="O2063" s="21">
        <f t="shared" si="131"/>
        <v>0.386591327392803</v>
      </c>
    </row>
    <row r="2064" spans="8:15">
      <c r="H2064" t="s">
        <v>8219</v>
      </c>
      <c r="I2064">
        <v>30</v>
      </c>
      <c r="J2064" s="21">
        <f t="shared" si="128"/>
        <v>-0.19475202174724102</v>
      </c>
      <c r="K2064" s="21">
        <f t="shared" si="129"/>
        <v>0.42279354204580544</v>
      </c>
      <c r="N2064" s="21">
        <f t="shared" si="130"/>
        <v>-0.28821436324833005</v>
      </c>
      <c r="O2064" s="21">
        <f t="shared" si="131"/>
        <v>0.386591327392803</v>
      </c>
    </row>
    <row r="2065" spans="8:15">
      <c r="H2065" t="s">
        <v>8219</v>
      </c>
      <c r="I2065">
        <v>34</v>
      </c>
      <c r="J2065" s="21">
        <f t="shared" si="128"/>
        <v>-0.19001648936253215</v>
      </c>
      <c r="K2065" s="21">
        <f t="shared" si="129"/>
        <v>0.42464810464462421</v>
      </c>
      <c r="N2065" s="21">
        <f t="shared" si="130"/>
        <v>-0.28821436324833005</v>
      </c>
      <c r="O2065" s="21">
        <f t="shared" si="131"/>
        <v>0.386591327392803</v>
      </c>
    </row>
    <row r="2066" spans="8:15">
      <c r="H2066" t="s">
        <v>8219</v>
      </c>
      <c r="I2066">
        <v>18</v>
      </c>
      <c r="J2066" s="21">
        <f t="shared" si="128"/>
        <v>-0.20895861890136766</v>
      </c>
      <c r="K2066" s="21">
        <f t="shared" si="129"/>
        <v>0.41724027139930514</v>
      </c>
      <c r="N2066" s="21">
        <f t="shared" si="130"/>
        <v>-0.28821436324833005</v>
      </c>
      <c r="O2066" s="21">
        <f t="shared" si="131"/>
        <v>0.386591327392803</v>
      </c>
    </row>
    <row r="2067" spans="8:15">
      <c r="H2067" t="s">
        <v>8219</v>
      </c>
      <c r="I2067">
        <v>67</v>
      </c>
      <c r="J2067" s="21">
        <f t="shared" si="128"/>
        <v>-0.15094834718868388</v>
      </c>
      <c r="K2067" s="21">
        <f t="shared" si="129"/>
        <v>0.44000823092859576</v>
      </c>
      <c r="N2067" s="21">
        <f t="shared" si="130"/>
        <v>-0.28821436324833005</v>
      </c>
      <c r="O2067" s="21">
        <f t="shared" si="131"/>
        <v>0.386591327392803</v>
      </c>
    </row>
    <row r="2068" spans="8:15">
      <c r="H2068" t="s">
        <v>8219</v>
      </c>
      <c r="I2068">
        <v>66</v>
      </c>
      <c r="J2068" s="21">
        <f t="shared" si="128"/>
        <v>-0.15213223028486111</v>
      </c>
      <c r="K2068" s="21">
        <f t="shared" si="129"/>
        <v>0.43954132198623697</v>
      </c>
      <c r="N2068" s="21">
        <f t="shared" si="130"/>
        <v>-0.28821436324833005</v>
      </c>
      <c r="O2068" s="21">
        <f t="shared" si="131"/>
        <v>0.386591327392803</v>
      </c>
    </row>
    <row r="2069" spans="8:15">
      <c r="H2069" t="s">
        <v>8219</v>
      </c>
      <c r="I2069">
        <v>23</v>
      </c>
      <c r="J2069" s="21">
        <f t="shared" si="128"/>
        <v>-0.20303920342048157</v>
      </c>
      <c r="K2069" s="21">
        <f t="shared" si="129"/>
        <v>0.41955219522003828</v>
      </c>
      <c r="N2069" s="21">
        <f t="shared" si="130"/>
        <v>-0.28821436324833005</v>
      </c>
      <c r="O2069" s="21">
        <f t="shared" si="131"/>
        <v>0.386591327392803</v>
      </c>
    </row>
    <row r="2070" spans="8:15">
      <c r="H2070" t="s">
        <v>8219</v>
      </c>
      <c r="I2070">
        <v>126</v>
      </c>
      <c r="J2070" s="21">
        <f t="shared" si="128"/>
        <v>-8.1099244514227939E-2</v>
      </c>
      <c r="K2070" s="21">
        <f t="shared" si="129"/>
        <v>0.46768151325039642</v>
      </c>
      <c r="N2070" s="21">
        <f t="shared" si="130"/>
        <v>-0.28821436324833005</v>
      </c>
      <c r="O2070" s="21">
        <f t="shared" si="131"/>
        <v>0.386591327392803</v>
      </c>
    </row>
    <row r="2071" spans="8:15">
      <c r="H2071" t="s">
        <v>8219</v>
      </c>
      <c r="I2071">
        <v>6</v>
      </c>
      <c r="J2071" s="21">
        <f t="shared" si="128"/>
        <v>-0.2231652160554943</v>
      </c>
      <c r="K2071" s="21">
        <f t="shared" si="129"/>
        <v>0.41170346142018982</v>
      </c>
      <c r="N2071" s="21">
        <f t="shared" si="130"/>
        <v>-0.28821436324833005</v>
      </c>
      <c r="O2071" s="21">
        <f t="shared" si="131"/>
        <v>0.386591327392803</v>
      </c>
    </row>
    <row r="2072" spans="8:15">
      <c r="H2072" t="s">
        <v>8219</v>
      </c>
      <c r="I2072">
        <v>25</v>
      </c>
      <c r="J2072" s="21">
        <f t="shared" si="128"/>
        <v>-0.20067143722812711</v>
      </c>
      <c r="K2072" s="21">
        <f t="shared" si="129"/>
        <v>0.42047774758660955</v>
      </c>
      <c r="N2072" s="21">
        <f t="shared" si="130"/>
        <v>-0.28821436324833005</v>
      </c>
      <c r="O2072" s="21">
        <f t="shared" si="131"/>
        <v>0.386591327392803</v>
      </c>
    </row>
    <row r="2073" spans="8:15">
      <c r="H2073" t="s">
        <v>8219</v>
      </c>
      <c r="I2073">
        <v>39</v>
      </c>
      <c r="J2073" s="21">
        <f t="shared" si="128"/>
        <v>-0.18409707388164603</v>
      </c>
      <c r="K2073" s="21">
        <f t="shared" si="129"/>
        <v>0.4269686509764512</v>
      </c>
      <c r="N2073" s="21">
        <f t="shared" si="130"/>
        <v>-0.28821436324833005</v>
      </c>
      <c r="O2073" s="21">
        <f t="shared" si="131"/>
        <v>0.386591327392803</v>
      </c>
    </row>
    <row r="2074" spans="8:15">
      <c r="H2074" t="s">
        <v>8219</v>
      </c>
      <c r="I2074">
        <v>62</v>
      </c>
      <c r="J2074" s="21">
        <f t="shared" si="128"/>
        <v>-0.15686776266957</v>
      </c>
      <c r="K2074" s="21">
        <f t="shared" si="129"/>
        <v>0.43767453346415719</v>
      </c>
      <c r="N2074" s="21">
        <f t="shared" si="130"/>
        <v>-0.28821436324833005</v>
      </c>
      <c r="O2074" s="21">
        <f t="shared" si="131"/>
        <v>0.386591327392803</v>
      </c>
    </row>
    <row r="2075" spans="8:15">
      <c r="H2075" t="s">
        <v>8219</v>
      </c>
      <c r="I2075">
        <v>31</v>
      </c>
      <c r="J2075" s="21">
        <f t="shared" si="128"/>
        <v>-0.19356813865106381</v>
      </c>
      <c r="K2075" s="21">
        <f t="shared" si="129"/>
        <v>0.4232570239842357</v>
      </c>
      <c r="N2075" s="21">
        <f t="shared" si="130"/>
        <v>-0.28821436324833005</v>
      </c>
      <c r="O2075" s="21">
        <f t="shared" si="131"/>
        <v>0.386591327392803</v>
      </c>
    </row>
    <row r="2076" spans="8:15">
      <c r="H2076" t="s">
        <v>8219</v>
      </c>
      <c r="I2076">
        <v>274</v>
      </c>
      <c r="J2076" s="21">
        <f t="shared" si="128"/>
        <v>9.4115453720000575E-2</v>
      </c>
      <c r="K2076" s="21">
        <f t="shared" si="129"/>
        <v>0.53749127771125993</v>
      </c>
      <c r="N2076" s="21">
        <f t="shared" si="130"/>
        <v>-0.28821436324833005</v>
      </c>
      <c r="O2076" s="21">
        <f t="shared" si="131"/>
        <v>0.386591327392803</v>
      </c>
    </row>
    <row r="2077" spans="8:15">
      <c r="H2077" t="s">
        <v>8219</v>
      </c>
      <c r="I2077">
        <v>17</v>
      </c>
      <c r="J2077" s="21">
        <f t="shared" si="128"/>
        <v>-0.21014250199754489</v>
      </c>
      <c r="K2077" s="21">
        <f t="shared" si="129"/>
        <v>0.41677822710273815</v>
      </c>
      <c r="N2077" s="21">
        <f t="shared" si="130"/>
        <v>-0.28821436324833005</v>
      </c>
      <c r="O2077" s="21">
        <f t="shared" si="131"/>
        <v>0.386591327392803</v>
      </c>
    </row>
    <row r="2078" spans="8:15">
      <c r="H2078" t="s">
        <v>8219</v>
      </c>
      <c r="I2078">
        <v>14</v>
      </c>
      <c r="J2078" s="21">
        <f t="shared" si="128"/>
        <v>-0.21369415128607655</v>
      </c>
      <c r="K2078" s="21">
        <f t="shared" si="129"/>
        <v>0.41539278629720855</v>
      </c>
      <c r="N2078" s="21">
        <f t="shared" si="130"/>
        <v>-0.28821436324833005</v>
      </c>
      <c r="O2078" s="21">
        <f t="shared" si="131"/>
        <v>0.386591327392803</v>
      </c>
    </row>
    <row r="2079" spans="8:15">
      <c r="H2079" t="s">
        <v>8219</v>
      </c>
      <c r="I2079">
        <v>60</v>
      </c>
      <c r="J2079" s="21">
        <f t="shared" si="128"/>
        <v>-0.15923552886192444</v>
      </c>
      <c r="K2079" s="21">
        <f t="shared" si="129"/>
        <v>0.43674165648924912</v>
      </c>
      <c r="N2079" s="21">
        <f t="shared" si="130"/>
        <v>-0.28821436324833005</v>
      </c>
      <c r="O2079" s="21">
        <f t="shared" si="131"/>
        <v>0.386591327392803</v>
      </c>
    </row>
    <row r="2080" spans="8:15">
      <c r="H2080" t="s">
        <v>8219</v>
      </c>
      <c r="I2080">
        <v>33</v>
      </c>
      <c r="J2080" s="21">
        <f t="shared" si="128"/>
        <v>-0.19120037245870936</v>
      </c>
      <c r="K2080" s="21">
        <f t="shared" si="129"/>
        <v>0.42418430590942285</v>
      </c>
      <c r="N2080" s="21">
        <f t="shared" si="130"/>
        <v>-0.28821436324833005</v>
      </c>
      <c r="O2080" s="21">
        <f t="shared" si="131"/>
        <v>0.386591327392803</v>
      </c>
    </row>
    <row r="2081" spans="8:15">
      <c r="H2081" t="s">
        <v>8219</v>
      </c>
      <c r="I2081">
        <v>78</v>
      </c>
      <c r="J2081" s="21">
        <f t="shared" si="128"/>
        <v>-0.13792563313073447</v>
      </c>
      <c r="K2081" s="21">
        <f t="shared" si="129"/>
        <v>0.4451495958540907</v>
      </c>
      <c r="N2081" s="21">
        <f t="shared" si="130"/>
        <v>-0.28821436324833005</v>
      </c>
      <c r="O2081" s="21">
        <f t="shared" si="131"/>
        <v>0.386591327392803</v>
      </c>
    </row>
    <row r="2082" spans="8:15">
      <c r="H2082" t="s">
        <v>8219</v>
      </c>
      <c r="I2082">
        <v>30</v>
      </c>
      <c r="J2082" s="21">
        <f t="shared" si="128"/>
        <v>-0.19475202174724102</v>
      </c>
      <c r="K2082" s="21">
        <f t="shared" si="129"/>
        <v>0.42279354204580544</v>
      </c>
      <c r="N2082" s="21">
        <f t="shared" si="130"/>
        <v>-0.28821436324833005</v>
      </c>
      <c r="O2082" s="21">
        <f t="shared" si="131"/>
        <v>0.386591327392803</v>
      </c>
    </row>
    <row r="2083" spans="8:15">
      <c r="H2083" t="s">
        <v>8219</v>
      </c>
      <c r="I2083">
        <v>136</v>
      </c>
      <c r="J2083" s="21">
        <f t="shared" si="128"/>
        <v>-6.9260413552455741E-2</v>
      </c>
      <c r="K2083" s="21">
        <f t="shared" si="129"/>
        <v>0.47239116772226725</v>
      </c>
      <c r="N2083" s="21">
        <f t="shared" si="130"/>
        <v>-0.28821436324833005</v>
      </c>
      <c r="O2083" s="21">
        <f t="shared" si="131"/>
        <v>0.386591327392803</v>
      </c>
    </row>
    <row r="2084" spans="8:15">
      <c r="H2084" t="s">
        <v>8219</v>
      </c>
      <c r="I2084">
        <v>40</v>
      </c>
      <c r="J2084" s="21">
        <f t="shared" si="128"/>
        <v>-0.18291319078546883</v>
      </c>
      <c r="K2084" s="21">
        <f t="shared" si="129"/>
        <v>0.42743306637991424</v>
      </c>
      <c r="N2084" s="21">
        <f t="shared" si="130"/>
        <v>-0.28821436324833005</v>
      </c>
      <c r="O2084" s="21">
        <f t="shared" si="131"/>
        <v>0.386591327392803</v>
      </c>
    </row>
    <row r="2085" spans="8:15">
      <c r="H2085" t="s">
        <v>8219</v>
      </c>
      <c r="I2085">
        <v>18</v>
      </c>
      <c r="J2085" s="21">
        <f t="shared" si="128"/>
        <v>-0.20895861890136766</v>
      </c>
      <c r="K2085" s="21">
        <f t="shared" si="129"/>
        <v>0.41724027139930514</v>
      </c>
      <c r="N2085" s="21">
        <f t="shared" si="130"/>
        <v>-0.28821436324833005</v>
      </c>
      <c r="O2085" s="21">
        <f t="shared" si="131"/>
        <v>0.386591327392803</v>
      </c>
    </row>
    <row r="2086" spans="8:15">
      <c r="H2086" t="s">
        <v>8219</v>
      </c>
      <c r="I2086">
        <v>39</v>
      </c>
      <c r="J2086" s="21">
        <f t="shared" si="128"/>
        <v>-0.18409707388164603</v>
      </c>
      <c r="K2086" s="21">
        <f t="shared" si="129"/>
        <v>0.4269686509764512</v>
      </c>
      <c r="N2086" s="21">
        <f t="shared" si="130"/>
        <v>-0.28821436324833005</v>
      </c>
      <c r="O2086" s="21">
        <f t="shared" si="131"/>
        <v>0.386591327392803</v>
      </c>
    </row>
    <row r="2087" spans="8:15">
      <c r="H2087" t="s">
        <v>8219</v>
      </c>
      <c r="I2087">
        <v>21</v>
      </c>
      <c r="J2087" s="21">
        <f t="shared" si="128"/>
        <v>-0.205406969612836</v>
      </c>
      <c r="K2087" s="21">
        <f t="shared" si="129"/>
        <v>0.41862708770502882</v>
      </c>
      <c r="N2087" s="21">
        <f t="shared" si="130"/>
        <v>-0.28821436324833005</v>
      </c>
      <c r="O2087" s="21">
        <f t="shared" si="131"/>
        <v>0.386591327392803</v>
      </c>
    </row>
    <row r="2088" spans="8:15">
      <c r="H2088" t="s">
        <v>8219</v>
      </c>
      <c r="I2088">
        <v>30</v>
      </c>
      <c r="J2088" s="21">
        <f t="shared" si="128"/>
        <v>-0.19475202174724102</v>
      </c>
      <c r="K2088" s="21">
        <f t="shared" si="129"/>
        <v>0.42279354204580544</v>
      </c>
      <c r="N2088" s="21">
        <f t="shared" si="130"/>
        <v>-0.28821436324833005</v>
      </c>
      <c r="O2088" s="21">
        <f t="shared" si="131"/>
        <v>0.386591327392803</v>
      </c>
    </row>
    <row r="2089" spans="8:15">
      <c r="H2089" t="s">
        <v>8219</v>
      </c>
      <c r="I2089">
        <v>27</v>
      </c>
      <c r="J2089" s="21">
        <f t="shared" si="128"/>
        <v>-0.19830367103577268</v>
      </c>
      <c r="K2089" s="21">
        <f t="shared" si="129"/>
        <v>0.42140373982723822</v>
      </c>
      <c r="N2089" s="21">
        <f t="shared" si="130"/>
        <v>-0.28821436324833005</v>
      </c>
      <c r="O2089" s="21">
        <f t="shared" si="131"/>
        <v>0.386591327392803</v>
      </c>
    </row>
    <row r="2090" spans="8:15">
      <c r="H2090" t="s">
        <v>8219</v>
      </c>
      <c r="I2090">
        <v>35</v>
      </c>
      <c r="J2090" s="21">
        <f t="shared" si="128"/>
        <v>-0.18883260626635492</v>
      </c>
      <c r="K2090" s="21">
        <f t="shared" si="129"/>
        <v>0.42511200772646551</v>
      </c>
      <c r="N2090" s="21">
        <f t="shared" si="130"/>
        <v>-0.28821436324833005</v>
      </c>
      <c r="O2090" s="21">
        <f t="shared" si="131"/>
        <v>0.386591327392803</v>
      </c>
    </row>
    <row r="2091" spans="8:15">
      <c r="H2091" t="s">
        <v>8219</v>
      </c>
      <c r="I2091">
        <v>13</v>
      </c>
      <c r="J2091" s="21">
        <f t="shared" si="128"/>
        <v>-0.21487803438225375</v>
      </c>
      <c r="K2091" s="21">
        <f t="shared" si="129"/>
        <v>0.41493120545075307</v>
      </c>
      <c r="N2091" s="21">
        <f t="shared" si="130"/>
        <v>-0.28821436324833005</v>
      </c>
      <c r="O2091" s="21">
        <f t="shared" si="131"/>
        <v>0.386591327392803</v>
      </c>
    </row>
    <row r="2092" spans="8:15">
      <c r="H2092" t="s">
        <v>8219</v>
      </c>
      <c r="I2092">
        <v>23</v>
      </c>
      <c r="J2092" s="21">
        <f t="shared" si="128"/>
        <v>-0.20303920342048157</v>
      </c>
      <c r="K2092" s="21">
        <f t="shared" si="129"/>
        <v>0.41955219522003828</v>
      </c>
      <c r="N2092" s="21">
        <f t="shared" si="130"/>
        <v>-0.28821436324833005</v>
      </c>
      <c r="O2092" s="21">
        <f t="shared" si="131"/>
        <v>0.386591327392803</v>
      </c>
    </row>
    <row r="2093" spans="8:15">
      <c r="H2093" t="s">
        <v>8219</v>
      </c>
      <c r="I2093">
        <v>39</v>
      </c>
      <c r="J2093" s="21">
        <f t="shared" si="128"/>
        <v>-0.18409707388164603</v>
      </c>
      <c r="K2093" s="21">
        <f t="shared" si="129"/>
        <v>0.4269686509764512</v>
      </c>
      <c r="N2093" s="21">
        <f t="shared" si="130"/>
        <v>-0.28821436324833005</v>
      </c>
      <c r="O2093" s="21">
        <f t="shared" si="131"/>
        <v>0.386591327392803</v>
      </c>
    </row>
    <row r="2094" spans="8:15">
      <c r="H2094" t="s">
        <v>8219</v>
      </c>
      <c r="I2094">
        <v>35</v>
      </c>
      <c r="J2094" s="21">
        <f t="shared" si="128"/>
        <v>-0.18883260626635492</v>
      </c>
      <c r="K2094" s="21">
        <f t="shared" si="129"/>
        <v>0.42511200772646551</v>
      </c>
      <c r="N2094" s="21">
        <f t="shared" si="130"/>
        <v>-0.28821436324833005</v>
      </c>
      <c r="O2094" s="21">
        <f t="shared" si="131"/>
        <v>0.386591327392803</v>
      </c>
    </row>
    <row r="2095" spans="8:15">
      <c r="H2095" t="s">
        <v>8219</v>
      </c>
      <c r="I2095">
        <v>27</v>
      </c>
      <c r="J2095" s="21">
        <f t="shared" si="128"/>
        <v>-0.19830367103577268</v>
      </c>
      <c r="K2095" s="21">
        <f t="shared" si="129"/>
        <v>0.42140373982723822</v>
      </c>
      <c r="N2095" s="21">
        <f t="shared" si="130"/>
        <v>-0.28821436324833005</v>
      </c>
      <c r="O2095" s="21">
        <f t="shared" si="131"/>
        <v>0.386591327392803</v>
      </c>
    </row>
    <row r="2096" spans="8:15">
      <c r="H2096" t="s">
        <v>8219</v>
      </c>
      <c r="I2096">
        <v>21</v>
      </c>
      <c r="J2096" s="21">
        <f t="shared" si="128"/>
        <v>-0.205406969612836</v>
      </c>
      <c r="K2096" s="21">
        <f t="shared" si="129"/>
        <v>0.41862708770502882</v>
      </c>
      <c r="N2096" s="21">
        <f t="shared" si="130"/>
        <v>-0.28821436324833005</v>
      </c>
      <c r="O2096" s="21">
        <f t="shared" si="131"/>
        <v>0.386591327392803</v>
      </c>
    </row>
    <row r="2097" spans="8:15">
      <c r="H2097" t="s">
        <v>8219</v>
      </c>
      <c r="I2097">
        <v>104</v>
      </c>
      <c r="J2097" s="21">
        <f t="shared" si="128"/>
        <v>-0.10714467263012677</v>
      </c>
      <c r="K2097" s="21">
        <f t="shared" si="129"/>
        <v>0.45733710374479575</v>
      </c>
      <c r="N2097" s="21">
        <f t="shared" si="130"/>
        <v>-0.28821436324833005</v>
      </c>
      <c r="O2097" s="21">
        <f t="shared" si="131"/>
        <v>0.386591327392803</v>
      </c>
    </row>
    <row r="2098" spans="8:15">
      <c r="H2098" t="s">
        <v>8219</v>
      </c>
      <c r="I2098">
        <v>19</v>
      </c>
      <c r="J2098" s="21">
        <f t="shared" si="128"/>
        <v>-0.20777473580519043</v>
      </c>
      <c r="K2098" s="21">
        <f t="shared" si="129"/>
        <v>0.4177024300117067</v>
      </c>
      <c r="N2098" s="21">
        <f t="shared" si="130"/>
        <v>-0.28821436324833005</v>
      </c>
      <c r="O2098" s="21">
        <f t="shared" si="131"/>
        <v>0.386591327392803</v>
      </c>
    </row>
    <row r="2099" spans="8:15">
      <c r="H2099" t="s">
        <v>8219</v>
      </c>
      <c r="I2099">
        <v>97</v>
      </c>
      <c r="J2099" s="21">
        <f t="shared" si="128"/>
        <v>-0.1154318543033673</v>
      </c>
      <c r="K2099" s="21">
        <f t="shared" si="129"/>
        <v>0.45405141581263653</v>
      </c>
      <c r="N2099" s="21">
        <f t="shared" si="130"/>
        <v>-0.28821436324833005</v>
      </c>
      <c r="O2099" s="21">
        <f t="shared" si="131"/>
        <v>0.386591327392803</v>
      </c>
    </row>
    <row r="2100" spans="8:15">
      <c r="H2100" t="s">
        <v>8219</v>
      </c>
      <c r="I2100">
        <v>27</v>
      </c>
      <c r="J2100" s="21">
        <f t="shared" si="128"/>
        <v>-0.19830367103577268</v>
      </c>
      <c r="K2100" s="21">
        <f t="shared" si="129"/>
        <v>0.42140373982723822</v>
      </c>
      <c r="N2100" s="21">
        <f t="shared" si="130"/>
        <v>-0.28821436324833005</v>
      </c>
      <c r="O2100" s="21">
        <f t="shared" si="131"/>
        <v>0.386591327392803</v>
      </c>
    </row>
    <row r="2101" spans="8:15">
      <c r="H2101" t="s">
        <v>8219</v>
      </c>
      <c r="I2101">
        <v>24</v>
      </c>
      <c r="J2101" s="21">
        <f t="shared" si="128"/>
        <v>-0.20185532032430434</v>
      </c>
      <c r="K2101" s="21">
        <f t="shared" si="129"/>
        <v>0.42001491610780073</v>
      </c>
      <c r="N2101" s="21">
        <f t="shared" si="130"/>
        <v>-0.28821436324833005</v>
      </c>
      <c r="O2101" s="21">
        <f t="shared" si="131"/>
        <v>0.386591327392803</v>
      </c>
    </row>
    <row r="2102" spans="8:15">
      <c r="H2102" t="s">
        <v>8219</v>
      </c>
      <c r="I2102">
        <v>13</v>
      </c>
      <c r="J2102" s="21">
        <f t="shared" si="128"/>
        <v>-0.21487803438225375</v>
      </c>
      <c r="K2102" s="21">
        <f t="shared" si="129"/>
        <v>0.41493120545075307</v>
      </c>
      <c r="N2102" s="21">
        <f t="shared" si="130"/>
        <v>-0.28821436324833005</v>
      </c>
      <c r="O2102" s="21">
        <f t="shared" si="131"/>
        <v>0.386591327392803</v>
      </c>
    </row>
    <row r="2103" spans="8:15" ht="15" customHeight="1">
      <c r="H2103" t="s">
        <v>8219</v>
      </c>
      <c r="I2103">
        <v>46</v>
      </c>
      <c r="J2103" s="21">
        <f t="shared" si="128"/>
        <v>-0.17580989220840551</v>
      </c>
      <c r="K2103" s="21">
        <f t="shared" si="129"/>
        <v>0.43022164891630016</v>
      </c>
      <c r="N2103" s="21">
        <f t="shared" si="130"/>
        <v>-0.28821436324833005</v>
      </c>
      <c r="O2103" s="21">
        <f t="shared" si="131"/>
        <v>0.386591327392803</v>
      </c>
    </row>
    <row r="2104" spans="8:15">
      <c r="H2104" t="s">
        <v>8219</v>
      </c>
      <c r="I2104">
        <v>4</v>
      </c>
      <c r="J2104" s="21">
        <f t="shared" si="128"/>
        <v>-0.22553298224784873</v>
      </c>
      <c r="K2104" s="21">
        <f t="shared" si="129"/>
        <v>0.41078233504631573</v>
      </c>
      <c r="N2104" s="21">
        <f t="shared" si="130"/>
        <v>-0.28821436324833005</v>
      </c>
      <c r="O2104" s="21">
        <f t="shared" si="131"/>
        <v>0.386591327392803</v>
      </c>
    </row>
    <row r="2105" spans="8:15">
      <c r="H2105" t="s">
        <v>8219</v>
      </c>
      <c r="I2105">
        <v>40</v>
      </c>
      <c r="J2105" s="21">
        <f t="shared" si="128"/>
        <v>-0.18291319078546883</v>
      </c>
      <c r="K2105" s="21">
        <f t="shared" si="129"/>
        <v>0.42743306637991424</v>
      </c>
      <c r="N2105" s="21">
        <f t="shared" si="130"/>
        <v>-0.28821436324833005</v>
      </c>
      <c r="O2105" s="21">
        <f t="shared" si="131"/>
        <v>0.386591327392803</v>
      </c>
    </row>
    <row r="2106" spans="8:15">
      <c r="H2106" t="s">
        <v>8219</v>
      </c>
      <c r="I2106">
        <v>44</v>
      </c>
      <c r="J2106" s="21">
        <f t="shared" si="128"/>
        <v>-0.17817765840075994</v>
      </c>
      <c r="K2106" s="21">
        <f t="shared" si="129"/>
        <v>0.42929172748783145</v>
      </c>
      <c r="N2106" s="21">
        <f t="shared" si="130"/>
        <v>-0.28821436324833005</v>
      </c>
      <c r="O2106" s="21">
        <f t="shared" si="131"/>
        <v>0.386591327392803</v>
      </c>
    </row>
    <row r="2107" spans="8:15">
      <c r="H2107" t="s">
        <v>8219</v>
      </c>
      <c r="I2107">
        <v>35</v>
      </c>
      <c r="J2107" s="21">
        <f t="shared" si="128"/>
        <v>-0.18883260626635492</v>
      </c>
      <c r="K2107" s="21">
        <f t="shared" si="129"/>
        <v>0.42511200772646551</v>
      </c>
      <c r="N2107" s="21">
        <f t="shared" si="130"/>
        <v>-0.28821436324833005</v>
      </c>
      <c r="O2107" s="21">
        <f t="shared" si="131"/>
        <v>0.386591327392803</v>
      </c>
    </row>
    <row r="2108" spans="8:15">
      <c r="H2108" t="s">
        <v>8219</v>
      </c>
      <c r="I2108">
        <v>63</v>
      </c>
      <c r="J2108" s="21">
        <f t="shared" si="128"/>
        <v>-0.15568387957339277</v>
      </c>
      <c r="K2108" s="21">
        <f t="shared" si="129"/>
        <v>0.43814110223022118</v>
      </c>
      <c r="N2108" s="21">
        <f t="shared" si="130"/>
        <v>-0.28821436324833005</v>
      </c>
      <c r="O2108" s="21">
        <f t="shared" si="131"/>
        <v>0.386591327392803</v>
      </c>
    </row>
    <row r="2109" spans="8:15">
      <c r="H2109" t="s">
        <v>8219</v>
      </c>
      <c r="I2109">
        <v>89</v>
      </c>
      <c r="J2109" s="21">
        <f t="shared" si="128"/>
        <v>-0.12490291907278506</v>
      </c>
      <c r="K2109" s="21">
        <f t="shared" si="129"/>
        <v>0.45030020369266877</v>
      </c>
      <c r="N2109" s="21">
        <f t="shared" si="130"/>
        <v>-0.28821436324833005</v>
      </c>
      <c r="O2109" s="21">
        <f t="shared" si="131"/>
        <v>0.386591327392803</v>
      </c>
    </row>
    <row r="2110" spans="8:15">
      <c r="H2110" t="s">
        <v>8219</v>
      </c>
      <c r="I2110">
        <v>15</v>
      </c>
      <c r="J2110" s="21">
        <f t="shared" si="128"/>
        <v>-0.21251026818989932</v>
      </c>
      <c r="K2110" s="21">
        <f t="shared" si="129"/>
        <v>0.41585448393325064</v>
      </c>
      <c r="N2110" s="21">
        <f t="shared" si="130"/>
        <v>-0.28821436324833005</v>
      </c>
      <c r="O2110" s="21">
        <f t="shared" si="131"/>
        <v>0.386591327392803</v>
      </c>
    </row>
    <row r="2111" spans="8:15">
      <c r="H2111" t="s">
        <v>8219</v>
      </c>
      <c r="I2111">
        <v>46</v>
      </c>
      <c r="J2111" s="21">
        <f t="shared" si="128"/>
        <v>-0.17580989220840551</v>
      </c>
      <c r="K2111" s="21">
        <f t="shared" si="129"/>
        <v>0.43022164891630016</v>
      </c>
      <c r="N2111" s="21">
        <f t="shared" si="130"/>
        <v>-0.28821436324833005</v>
      </c>
      <c r="O2111" s="21">
        <f t="shared" si="131"/>
        <v>0.386591327392803</v>
      </c>
    </row>
    <row r="2112" spans="8:15">
      <c r="H2112" t="s">
        <v>8219</v>
      </c>
      <c r="I2112">
        <v>33</v>
      </c>
      <c r="J2112" s="21">
        <f t="shared" si="128"/>
        <v>-0.19120037245870936</v>
      </c>
      <c r="K2112" s="21">
        <f t="shared" si="129"/>
        <v>0.42418430590942285</v>
      </c>
      <c r="N2112" s="21">
        <f t="shared" si="130"/>
        <v>-0.28821436324833005</v>
      </c>
      <c r="O2112" s="21">
        <f t="shared" si="131"/>
        <v>0.386591327392803</v>
      </c>
    </row>
    <row r="2113" spans="8:15">
      <c r="H2113" t="s">
        <v>8219</v>
      </c>
      <c r="I2113">
        <v>52</v>
      </c>
      <c r="J2113" s="21">
        <f t="shared" si="128"/>
        <v>-0.16870659363134219</v>
      </c>
      <c r="K2113" s="21">
        <f t="shared" si="129"/>
        <v>0.43301371607940187</v>
      </c>
      <c r="N2113" s="21">
        <f t="shared" si="130"/>
        <v>-0.28821436324833005</v>
      </c>
      <c r="O2113" s="21">
        <f t="shared" si="131"/>
        <v>0.386591327392803</v>
      </c>
    </row>
    <row r="2114" spans="8:15">
      <c r="H2114" t="s">
        <v>8219</v>
      </c>
      <c r="I2114">
        <v>7</v>
      </c>
      <c r="J2114" s="21">
        <f t="shared" ref="J2114:J2177" si="132">STANDARDIZE(I2114,$B$7,$B$12)</f>
        <v>-0.22198133295931707</v>
      </c>
      <c r="K2114" s="21">
        <f t="shared" ref="K2114:K2177" si="133">_xlfn.NORM.S.DIST(J2114,TRUE)</f>
        <v>0.41216420748434612</v>
      </c>
      <c r="N2114" s="21">
        <f t="shared" ref="N2114:N2177" si="134">STANDARDIZE(M2114,$C$7,$C$12)</f>
        <v>-0.28821436324833005</v>
      </c>
      <c r="O2114" s="21">
        <f t="shared" ref="O2114:O2177" si="135">_xlfn.NORM.S.DIST(N2114,TRUE)</f>
        <v>0.386591327392803</v>
      </c>
    </row>
    <row r="2115" spans="8:15">
      <c r="H2115" t="s">
        <v>8219</v>
      </c>
      <c r="I2115">
        <v>28</v>
      </c>
      <c r="J2115" s="21">
        <f t="shared" si="132"/>
        <v>-0.19711978793959548</v>
      </c>
      <c r="K2115" s="21">
        <f t="shared" si="133"/>
        <v>0.42186689934285598</v>
      </c>
      <c r="N2115" s="21">
        <f t="shared" si="134"/>
        <v>-0.28821436324833005</v>
      </c>
      <c r="O2115" s="21">
        <f t="shared" si="135"/>
        <v>0.386591327392803</v>
      </c>
    </row>
    <row r="2116" spans="8:15">
      <c r="H2116" t="s">
        <v>8219</v>
      </c>
      <c r="I2116">
        <v>11</v>
      </c>
      <c r="J2116" s="21">
        <f t="shared" si="132"/>
        <v>-0.21724580057460821</v>
      </c>
      <c r="K2116" s="21">
        <f t="shared" si="133"/>
        <v>0.41400839659505645</v>
      </c>
      <c r="N2116" s="21">
        <f t="shared" si="134"/>
        <v>-0.28821436324833005</v>
      </c>
      <c r="O2116" s="21">
        <f t="shared" si="135"/>
        <v>0.386591327392803</v>
      </c>
    </row>
    <row r="2117" spans="8:15">
      <c r="H2117" t="s">
        <v>8219</v>
      </c>
      <c r="I2117">
        <v>15</v>
      </c>
      <c r="J2117" s="21">
        <f t="shared" si="132"/>
        <v>-0.21251026818989932</v>
      </c>
      <c r="K2117" s="21">
        <f t="shared" si="133"/>
        <v>0.41585448393325064</v>
      </c>
      <c r="N2117" s="21">
        <f t="shared" si="134"/>
        <v>-0.28821436324833005</v>
      </c>
      <c r="O2117" s="21">
        <f t="shared" si="135"/>
        <v>0.386591327392803</v>
      </c>
    </row>
    <row r="2118" spans="8:15">
      <c r="H2118" t="s">
        <v>8219</v>
      </c>
      <c r="I2118">
        <v>30</v>
      </c>
      <c r="J2118" s="21">
        <f t="shared" si="132"/>
        <v>-0.19475202174724102</v>
      </c>
      <c r="K2118" s="21">
        <f t="shared" si="133"/>
        <v>0.42279354204580544</v>
      </c>
      <c r="N2118" s="21">
        <f t="shared" si="134"/>
        <v>-0.28821436324833005</v>
      </c>
      <c r="O2118" s="21">
        <f t="shared" si="135"/>
        <v>0.386591327392803</v>
      </c>
    </row>
    <row r="2119" spans="8:15">
      <c r="H2119" t="s">
        <v>8219</v>
      </c>
      <c r="I2119">
        <v>27</v>
      </c>
      <c r="J2119" s="21">
        <f t="shared" si="132"/>
        <v>-0.19830367103577268</v>
      </c>
      <c r="K2119" s="21">
        <f t="shared" si="133"/>
        <v>0.42140373982723822</v>
      </c>
      <c r="N2119" s="21">
        <f t="shared" si="134"/>
        <v>-0.28821436324833005</v>
      </c>
      <c r="O2119" s="21">
        <f t="shared" si="135"/>
        <v>0.386591327392803</v>
      </c>
    </row>
    <row r="2120" spans="8:15">
      <c r="H2120" t="s">
        <v>8219</v>
      </c>
      <c r="I2120">
        <v>28</v>
      </c>
      <c r="J2120" s="21">
        <f t="shared" si="132"/>
        <v>-0.19711978793959548</v>
      </c>
      <c r="K2120" s="21">
        <f t="shared" si="133"/>
        <v>0.42186689934285598</v>
      </c>
      <c r="N2120" s="21">
        <f t="shared" si="134"/>
        <v>-0.28821436324833005</v>
      </c>
      <c r="O2120" s="21">
        <f t="shared" si="135"/>
        <v>0.386591327392803</v>
      </c>
    </row>
    <row r="2121" spans="8:15">
      <c r="H2121" t="s">
        <v>8219</v>
      </c>
      <c r="I2121">
        <v>17</v>
      </c>
      <c r="J2121" s="21">
        <f t="shared" si="132"/>
        <v>-0.21014250199754489</v>
      </c>
      <c r="K2121" s="21">
        <f t="shared" si="133"/>
        <v>0.41677822710273815</v>
      </c>
      <c r="N2121" s="21">
        <f t="shared" si="134"/>
        <v>-0.28821436324833005</v>
      </c>
      <c r="O2121" s="21">
        <f t="shared" si="135"/>
        <v>0.386591327392803</v>
      </c>
    </row>
    <row r="2122" spans="8:15">
      <c r="H2122" t="s">
        <v>8219</v>
      </c>
      <c r="I2122">
        <v>50</v>
      </c>
      <c r="J2122" s="21">
        <f t="shared" si="132"/>
        <v>-0.17107435982369662</v>
      </c>
      <c r="K2122" s="21">
        <f t="shared" si="133"/>
        <v>0.43208264827181631</v>
      </c>
      <c r="N2122" s="21">
        <f t="shared" si="134"/>
        <v>-0.28821436324833005</v>
      </c>
      <c r="O2122" s="21">
        <f t="shared" si="135"/>
        <v>0.386591327392803</v>
      </c>
    </row>
    <row r="2123" spans="8:15">
      <c r="H2123" t="s">
        <v>8219</v>
      </c>
      <c r="I2123">
        <v>26</v>
      </c>
      <c r="J2123" s="21">
        <f t="shared" si="132"/>
        <v>-0.19948755413194991</v>
      </c>
      <c r="K2123" s="21">
        <f t="shared" si="133"/>
        <v>0.4209406890340468</v>
      </c>
      <c r="N2123" s="21">
        <f t="shared" si="134"/>
        <v>-0.28821436324833005</v>
      </c>
      <c r="O2123" s="21">
        <f t="shared" si="135"/>
        <v>0.386591327392803</v>
      </c>
    </row>
    <row r="2124" spans="8:15">
      <c r="H2124" t="s">
        <v>8219</v>
      </c>
      <c r="I2124">
        <v>88</v>
      </c>
      <c r="J2124" s="21">
        <f t="shared" si="132"/>
        <v>-0.12608680216896229</v>
      </c>
      <c r="K2124" s="21">
        <f t="shared" si="133"/>
        <v>0.44983160721772081</v>
      </c>
      <c r="N2124" s="21">
        <f t="shared" si="134"/>
        <v>-0.28821436324833005</v>
      </c>
      <c r="O2124" s="21">
        <f t="shared" si="135"/>
        <v>0.386591327392803</v>
      </c>
    </row>
    <row r="2125" spans="8:15">
      <c r="H2125" t="s">
        <v>8219</v>
      </c>
      <c r="I2125">
        <v>91</v>
      </c>
      <c r="J2125" s="21">
        <f t="shared" si="132"/>
        <v>-0.12253515288043063</v>
      </c>
      <c r="K2125" s="21">
        <f t="shared" si="133"/>
        <v>0.45123760388591061</v>
      </c>
      <c r="N2125" s="21">
        <f t="shared" si="134"/>
        <v>-0.28821436324833005</v>
      </c>
      <c r="O2125" s="21">
        <f t="shared" si="135"/>
        <v>0.386591327392803</v>
      </c>
    </row>
    <row r="2126" spans="8:15">
      <c r="H2126" t="s">
        <v>8219</v>
      </c>
      <c r="I2126">
        <v>3</v>
      </c>
      <c r="J2126" s="21">
        <f t="shared" si="132"/>
        <v>-0.22671686534402596</v>
      </c>
      <c r="K2126" s="21">
        <f t="shared" si="133"/>
        <v>0.41032195596264776</v>
      </c>
      <c r="N2126" s="21">
        <f t="shared" si="134"/>
        <v>-0.28821436324833005</v>
      </c>
      <c r="O2126" s="21">
        <f t="shared" si="135"/>
        <v>0.386591327392803</v>
      </c>
    </row>
    <row r="2127" spans="8:15">
      <c r="H2127" t="s">
        <v>8219</v>
      </c>
      <c r="I2127">
        <v>28</v>
      </c>
      <c r="J2127" s="21">
        <f t="shared" si="132"/>
        <v>-0.19711978793959548</v>
      </c>
      <c r="K2127" s="21">
        <f t="shared" si="133"/>
        <v>0.42186689934285598</v>
      </c>
      <c r="N2127" s="21">
        <f t="shared" si="134"/>
        <v>-0.28821436324833005</v>
      </c>
      <c r="O2127" s="21">
        <f t="shared" si="135"/>
        <v>0.386591327392803</v>
      </c>
    </row>
    <row r="2128" spans="8:15">
      <c r="H2128" t="s">
        <v>8219</v>
      </c>
      <c r="I2128">
        <v>77</v>
      </c>
      <c r="J2128" s="21">
        <f t="shared" si="132"/>
        <v>-0.1391095162269117</v>
      </c>
      <c r="K2128" s="21">
        <f t="shared" si="133"/>
        <v>0.44468180424150505</v>
      </c>
      <c r="N2128" s="21">
        <f t="shared" si="134"/>
        <v>-0.28821436324833005</v>
      </c>
      <c r="O2128" s="21">
        <f t="shared" si="135"/>
        <v>0.386591327392803</v>
      </c>
    </row>
    <row r="2129" spans="8:15">
      <c r="H2129" t="s">
        <v>8219</v>
      </c>
      <c r="I2129">
        <v>27</v>
      </c>
      <c r="J2129" s="21">
        <f t="shared" si="132"/>
        <v>-0.19830367103577268</v>
      </c>
      <c r="K2129" s="21">
        <f t="shared" si="133"/>
        <v>0.42140373982723822</v>
      </c>
      <c r="N2129" s="21">
        <f t="shared" si="134"/>
        <v>-0.28821436324833005</v>
      </c>
      <c r="O2129" s="21">
        <f t="shared" si="135"/>
        <v>0.386591327392803</v>
      </c>
    </row>
    <row r="2130" spans="8:15">
      <c r="H2130" t="s">
        <v>8219</v>
      </c>
      <c r="I2130">
        <v>107</v>
      </c>
      <c r="J2130" s="21">
        <f t="shared" si="132"/>
        <v>-0.10359302334159511</v>
      </c>
      <c r="K2130" s="21">
        <f t="shared" si="133"/>
        <v>0.45874616222088654</v>
      </c>
      <c r="N2130" s="21">
        <f t="shared" si="134"/>
        <v>-0.28821436324833005</v>
      </c>
      <c r="O2130" s="21">
        <f t="shared" si="135"/>
        <v>0.386591327392803</v>
      </c>
    </row>
    <row r="2131" spans="8:15">
      <c r="H2131" t="s">
        <v>8219</v>
      </c>
      <c r="I2131">
        <v>96</v>
      </c>
      <c r="J2131" s="21">
        <f t="shared" si="132"/>
        <v>-0.11661573739954452</v>
      </c>
      <c r="K2131" s="21">
        <f t="shared" si="133"/>
        <v>0.45358228308826204</v>
      </c>
      <c r="N2131" s="21">
        <f t="shared" si="134"/>
        <v>-0.28821436324833005</v>
      </c>
      <c r="O2131" s="21">
        <f t="shared" si="135"/>
        <v>0.386591327392803</v>
      </c>
    </row>
    <row r="2132" spans="8:15">
      <c r="H2132" t="s">
        <v>8219</v>
      </c>
      <c r="I2132">
        <v>56</v>
      </c>
      <c r="J2132" s="21">
        <f t="shared" si="132"/>
        <v>-0.1639710612466333</v>
      </c>
      <c r="K2132" s="21">
        <f t="shared" si="133"/>
        <v>0.43487696260834974</v>
      </c>
      <c r="N2132" s="21">
        <f t="shared" si="134"/>
        <v>-0.28821436324833005</v>
      </c>
      <c r="O2132" s="21">
        <f t="shared" si="135"/>
        <v>0.386591327392803</v>
      </c>
    </row>
    <row r="2133" spans="8:15">
      <c r="H2133" t="s">
        <v>8219</v>
      </c>
      <c r="I2133">
        <v>58</v>
      </c>
      <c r="J2133" s="21">
        <f t="shared" si="132"/>
        <v>-0.16160329505427887</v>
      </c>
      <c r="K2133" s="21">
        <f t="shared" si="133"/>
        <v>0.43580913117281905</v>
      </c>
      <c r="N2133" s="21">
        <f t="shared" si="134"/>
        <v>-0.28821436324833005</v>
      </c>
      <c r="O2133" s="21">
        <f t="shared" si="135"/>
        <v>0.386591327392803</v>
      </c>
    </row>
    <row r="2134" spans="8:15">
      <c r="H2134" t="s">
        <v>8219</v>
      </c>
      <c r="I2134">
        <v>15</v>
      </c>
      <c r="J2134" s="21">
        <f t="shared" si="132"/>
        <v>-0.21251026818989932</v>
      </c>
      <c r="K2134" s="21">
        <f t="shared" si="133"/>
        <v>0.41585448393325064</v>
      </c>
      <c r="N2134" s="21">
        <f t="shared" si="134"/>
        <v>-0.28821436324833005</v>
      </c>
      <c r="O2134" s="21">
        <f t="shared" si="135"/>
        <v>0.386591327392803</v>
      </c>
    </row>
    <row r="2135" spans="8:15">
      <c r="H2135" t="s">
        <v>8219</v>
      </c>
      <c r="I2135">
        <v>20</v>
      </c>
      <c r="J2135" s="21">
        <f t="shared" si="132"/>
        <v>-0.20659085270901323</v>
      </c>
      <c r="K2135" s="21">
        <f t="shared" si="133"/>
        <v>0.41816470232031444</v>
      </c>
      <c r="N2135" s="21">
        <f t="shared" si="134"/>
        <v>-0.28821436324833005</v>
      </c>
      <c r="O2135" s="21">
        <f t="shared" si="135"/>
        <v>0.386591327392803</v>
      </c>
    </row>
    <row r="2136" spans="8:15">
      <c r="H2136" t="s">
        <v>8219</v>
      </c>
      <c r="I2136">
        <v>38</v>
      </c>
      <c r="J2136" s="21">
        <f t="shared" si="132"/>
        <v>-0.18528095697782326</v>
      </c>
      <c r="K2136" s="21">
        <f t="shared" si="133"/>
        <v>0.42650433678101174</v>
      </c>
      <c r="N2136" s="21">
        <f t="shared" si="134"/>
        <v>-0.28821436324833005</v>
      </c>
      <c r="O2136" s="21">
        <f t="shared" si="135"/>
        <v>0.386591327392803</v>
      </c>
    </row>
    <row r="2137" spans="8:15">
      <c r="H2137" t="s">
        <v>8219</v>
      </c>
      <c r="I2137">
        <v>33</v>
      </c>
      <c r="J2137" s="21">
        <f t="shared" si="132"/>
        <v>-0.19120037245870936</v>
      </c>
      <c r="K2137" s="21">
        <f t="shared" si="133"/>
        <v>0.42418430590942285</v>
      </c>
      <c r="N2137" s="21">
        <f t="shared" si="134"/>
        <v>-0.28821436324833005</v>
      </c>
      <c r="O2137" s="21">
        <f t="shared" si="135"/>
        <v>0.386591327392803</v>
      </c>
    </row>
    <row r="2138" spans="8:15">
      <c r="H2138" t="s">
        <v>8219</v>
      </c>
      <c r="I2138">
        <v>57</v>
      </c>
      <c r="J2138" s="21">
        <f t="shared" si="132"/>
        <v>-0.1627871781504561</v>
      </c>
      <c r="K2138" s="21">
        <f t="shared" si="133"/>
        <v>0.43534300197847797</v>
      </c>
      <c r="N2138" s="21">
        <f t="shared" si="134"/>
        <v>-0.28821436324833005</v>
      </c>
      <c r="O2138" s="21">
        <f t="shared" si="135"/>
        <v>0.386591327392803</v>
      </c>
    </row>
    <row r="2139" spans="8:15">
      <c r="H2139" t="s">
        <v>8219</v>
      </c>
      <c r="I2139">
        <v>25</v>
      </c>
      <c r="J2139" s="21">
        <f t="shared" si="132"/>
        <v>-0.20067143722812711</v>
      </c>
      <c r="K2139" s="21">
        <f t="shared" si="133"/>
        <v>0.42047774758660955</v>
      </c>
      <c r="N2139" s="21">
        <f t="shared" si="134"/>
        <v>-0.28821436324833005</v>
      </c>
      <c r="O2139" s="21">
        <f t="shared" si="135"/>
        <v>0.386591327392803</v>
      </c>
    </row>
    <row r="2140" spans="8:15">
      <c r="H2140" t="s">
        <v>8219</v>
      </c>
      <c r="I2140">
        <v>14</v>
      </c>
      <c r="J2140" s="21">
        <f t="shared" si="132"/>
        <v>-0.21369415128607655</v>
      </c>
      <c r="K2140" s="21">
        <f t="shared" si="133"/>
        <v>0.41539278629720855</v>
      </c>
      <c r="N2140" s="21">
        <f t="shared" si="134"/>
        <v>-0.28821436324833005</v>
      </c>
      <c r="O2140" s="21">
        <f t="shared" si="135"/>
        <v>0.386591327392803</v>
      </c>
    </row>
    <row r="2141" spans="8:15">
      <c r="H2141" t="s">
        <v>8219</v>
      </c>
      <c r="I2141">
        <v>94</v>
      </c>
      <c r="J2141" s="21">
        <f t="shared" si="132"/>
        <v>-0.11898350359189896</v>
      </c>
      <c r="K2141" s="21">
        <f t="shared" si="133"/>
        <v>0.45264421257902987</v>
      </c>
      <c r="N2141" s="21">
        <f t="shared" si="134"/>
        <v>-0.28821436324833005</v>
      </c>
      <c r="O2141" s="21">
        <f t="shared" si="135"/>
        <v>0.386591327392803</v>
      </c>
    </row>
    <row r="2142" spans="8:15">
      <c r="H2142" t="s">
        <v>8219</v>
      </c>
      <c r="I2142">
        <v>59</v>
      </c>
      <c r="J2142" s="21">
        <f t="shared" si="132"/>
        <v>-0.16041941195810167</v>
      </c>
      <c r="K2142" s="21">
        <f t="shared" si="133"/>
        <v>0.43627534955524322</v>
      </c>
      <c r="N2142" s="21">
        <f t="shared" si="134"/>
        <v>-0.28821436324833005</v>
      </c>
      <c r="O2142" s="21">
        <f t="shared" si="135"/>
        <v>0.386591327392803</v>
      </c>
    </row>
    <row r="2143" spans="8:15">
      <c r="H2143" t="s">
        <v>8219</v>
      </c>
      <c r="I2143">
        <v>36</v>
      </c>
      <c r="J2143" s="21">
        <f t="shared" si="132"/>
        <v>-0.18764872317017769</v>
      </c>
      <c r="K2143" s="21">
        <f t="shared" si="133"/>
        <v>0.42557601452808019</v>
      </c>
      <c r="N2143" s="21">
        <f t="shared" si="134"/>
        <v>-0.28821436324833005</v>
      </c>
      <c r="O2143" s="21">
        <f t="shared" si="135"/>
        <v>0.386591327392803</v>
      </c>
    </row>
    <row r="2144" spans="8:15">
      <c r="H2144" t="s">
        <v>8219</v>
      </c>
      <c r="I2144">
        <v>115</v>
      </c>
      <c r="J2144" s="21">
        <f t="shared" si="132"/>
        <v>-9.4121958572177353E-2</v>
      </c>
      <c r="K2144" s="21">
        <f t="shared" si="133"/>
        <v>0.46250613869671464</v>
      </c>
      <c r="N2144" s="21">
        <f t="shared" si="134"/>
        <v>-0.28821436324833005</v>
      </c>
      <c r="O2144" s="21">
        <f t="shared" si="135"/>
        <v>0.386591327392803</v>
      </c>
    </row>
    <row r="2145" spans="8:15">
      <c r="H2145" t="s">
        <v>8219</v>
      </c>
      <c r="I2145">
        <v>30</v>
      </c>
      <c r="J2145" s="21">
        <f t="shared" si="132"/>
        <v>-0.19475202174724102</v>
      </c>
      <c r="K2145" s="21">
        <f t="shared" si="133"/>
        <v>0.42279354204580544</v>
      </c>
      <c r="N2145" s="21">
        <f t="shared" si="134"/>
        <v>-0.28821436324833005</v>
      </c>
      <c r="O2145" s="21">
        <f t="shared" si="135"/>
        <v>0.386591327392803</v>
      </c>
    </row>
    <row r="2146" spans="8:15">
      <c r="H2146" t="s">
        <v>8219</v>
      </c>
      <c r="I2146">
        <v>52</v>
      </c>
      <c r="J2146" s="21">
        <f t="shared" si="132"/>
        <v>-0.16870659363134219</v>
      </c>
      <c r="K2146" s="21">
        <f t="shared" si="133"/>
        <v>0.43301371607940187</v>
      </c>
      <c r="N2146" s="21">
        <f t="shared" si="134"/>
        <v>-0.28821436324833005</v>
      </c>
      <c r="O2146" s="21">
        <f t="shared" si="135"/>
        <v>0.386591327392803</v>
      </c>
    </row>
    <row r="2147" spans="8:15">
      <c r="H2147" t="s">
        <v>8219</v>
      </c>
      <c r="I2147">
        <v>27</v>
      </c>
      <c r="J2147" s="21">
        <f t="shared" si="132"/>
        <v>-0.19830367103577268</v>
      </c>
      <c r="K2147" s="21">
        <f t="shared" si="133"/>
        <v>0.42140373982723822</v>
      </c>
      <c r="N2147" s="21">
        <f t="shared" si="134"/>
        <v>-0.28821436324833005</v>
      </c>
      <c r="O2147" s="21">
        <f t="shared" si="135"/>
        <v>0.386591327392803</v>
      </c>
    </row>
    <row r="2148" spans="8:15">
      <c r="H2148" t="s">
        <v>8219</v>
      </c>
      <c r="I2148">
        <v>24</v>
      </c>
      <c r="J2148" s="21">
        <f t="shared" si="132"/>
        <v>-0.20185532032430434</v>
      </c>
      <c r="K2148" s="21">
        <f t="shared" si="133"/>
        <v>0.42001491610780073</v>
      </c>
      <c r="N2148" s="21">
        <f t="shared" si="134"/>
        <v>-0.28821436324833005</v>
      </c>
      <c r="O2148" s="21">
        <f t="shared" si="135"/>
        <v>0.386591327392803</v>
      </c>
    </row>
    <row r="2149" spans="8:15">
      <c r="H2149" t="s">
        <v>8219</v>
      </c>
      <c r="I2149">
        <v>10</v>
      </c>
      <c r="J2149" s="21">
        <f t="shared" si="132"/>
        <v>-0.21842968367078541</v>
      </c>
      <c r="K2149" s="21">
        <f t="shared" si="133"/>
        <v>0.41354716981882511</v>
      </c>
      <c r="N2149" s="21">
        <f t="shared" si="134"/>
        <v>-0.28821436324833005</v>
      </c>
      <c r="O2149" s="21">
        <f t="shared" si="135"/>
        <v>0.386591327392803</v>
      </c>
    </row>
    <row r="2150" spans="8:15">
      <c r="H2150" t="s">
        <v>8219</v>
      </c>
      <c r="I2150">
        <v>30</v>
      </c>
      <c r="J2150" s="21">
        <f t="shared" si="132"/>
        <v>-0.19475202174724102</v>
      </c>
      <c r="K2150" s="21">
        <f t="shared" si="133"/>
        <v>0.42279354204580544</v>
      </c>
      <c r="N2150" s="21">
        <f t="shared" si="134"/>
        <v>-0.28821436324833005</v>
      </c>
      <c r="O2150" s="21">
        <f t="shared" si="135"/>
        <v>0.386591327392803</v>
      </c>
    </row>
    <row r="2151" spans="8:15">
      <c r="H2151" t="s">
        <v>8219</v>
      </c>
      <c r="I2151">
        <v>71</v>
      </c>
      <c r="J2151" s="21">
        <f t="shared" si="132"/>
        <v>-0.14621281480397502</v>
      </c>
      <c r="K2151" s="21">
        <f t="shared" si="133"/>
        <v>0.44187669476401492</v>
      </c>
      <c r="N2151" s="21">
        <f t="shared" si="134"/>
        <v>-0.28821436324833005</v>
      </c>
      <c r="O2151" s="21">
        <f t="shared" si="135"/>
        <v>0.386591327392803</v>
      </c>
    </row>
    <row r="2152" spans="8:15">
      <c r="H2152" t="s">
        <v>8219</v>
      </c>
      <c r="I2152">
        <v>10</v>
      </c>
      <c r="J2152" s="21">
        <f t="shared" si="132"/>
        <v>-0.21842968367078541</v>
      </c>
      <c r="K2152" s="21">
        <f t="shared" si="133"/>
        <v>0.41354716981882511</v>
      </c>
      <c r="N2152" s="21">
        <f t="shared" si="134"/>
        <v>-0.28821436324833005</v>
      </c>
      <c r="O2152" s="21">
        <f t="shared" si="135"/>
        <v>0.386591327392803</v>
      </c>
    </row>
    <row r="2153" spans="8:15">
      <c r="H2153" t="s">
        <v>8219</v>
      </c>
      <c r="I2153">
        <v>24</v>
      </c>
      <c r="J2153" s="21">
        <f t="shared" si="132"/>
        <v>-0.20185532032430434</v>
      </c>
      <c r="K2153" s="21">
        <f t="shared" si="133"/>
        <v>0.42001491610780073</v>
      </c>
      <c r="N2153" s="21">
        <f t="shared" si="134"/>
        <v>-0.28821436324833005</v>
      </c>
      <c r="O2153" s="21">
        <f t="shared" si="135"/>
        <v>0.386591327392803</v>
      </c>
    </row>
    <row r="2154" spans="8:15">
      <c r="H2154" t="s">
        <v>8219</v>
      </c>
      <c r="I2154">
        <v>38</v>
      </c>
      <c r="J2154" s="21">
        <f t="shared" si="132"/>
        <v>-0.18528095697782326</v>
      </c>
      <c r="K2154" s="21">
        <f t="shared" si="133"/>
        <v>0.42650433678101174</v>
      </c>
      <c r="N2154" s="21">
        <f t="shared" si="134"/>
        <v>-0.28821436324833005</v>
      </c>
      <c r="O2154" s="21">
        <f t="shared" si="135"/>
        <v>0.386591327392803</v>
      </c>
    </row>
    <row r="2155" spans="8:15">
      <c r="H2155" t="s">
        <v>8219</v>
      </c>
      <c r="I2155">
        <v>26</v>
      </c>
      <c r="J2155" s="21">
        <f t="shared" si="132"/>
        <v>-0.19948755413194991</v>
      </c>
      <c r="K2155" s="21">
        <f t="shared" si="133"/>
        <v>0.4209406890340468</v>
      </c>
      <c r="N2155" s="21">
        <f t="shared" si="134"/>
        <v>-0.28821436324833005</v>
      </c>
      <c r="O2155" s="21">
        <f t="shared" si="135"/>
        <v>0.386591327392803</v>
      </c>
    </row>
    <row r="2156" spans="8:15">
      <c r="H2156" t="s">
        <v>8219</v>
      </c>
      <c r="I2156">
        <v>19</v>
      </c>
      <c r="J2156" s="21">
        <f t="shared" si="132"/>
        <v>-0.20777473580519043</v>
      </c>
      <c r="K2156" s="21">
        <f t="shared" si="133"/>
        <v>0.4177024300117067</v>
      </c>
      <c r="N2156" s="21">
        <f t="shared" si="134"/>
        <v>-0.28821436324833005</v>
      </c>
      <c r="O2156" s="21">
        <f t="shared" si="135"/>
        <v>0.386591327392803</v>
      </c>
    </row>
    <row r="2157" spans="8:15">
      <c r="H2157" t="s">
        <v>8219</v>
      </c>
      <c r="I2157">
        <v>11</v>
      </c>
      <c r="J2157" s="21">
        <f t="shared" si="132"/>
        <v>-0.21724580057460821</v>
      </c>
      <c r="K2157" s="21">
        <f t="shared" si="133"/>
        <v>0.41400839659505645</v>
      </c>
      <c r="N2157" s="21">
        <f t="shared" si="134"/>
        <v>-0.28821436324833005</v>
      </c>
      <c r="O2157" s="21">
        <f t="shared" si="135"/>
        <v>0.386591327392803</v>
      </c>
    </row>
    <row r="2158" spans="8:15">
      <c r="H2158" t="s">
        <v>8219</v>
      </c>
      <c r="I2158">
        <v>27</v>
      </c>
      <c r="J2158" s="21">
        <f t="shared" si="132"/>
        <v>-0.19830367103577268</v>
      </c>
      <c r="K2158" s="21">
        <f t="shared" si="133"/>
        <v>0.42140373982723822</v>
      </c>
      <c r="N2158" s="21">
        <f t="shared" si="134"/>
        <v>-0.28821436324833005</v>
      </c>
      <c r="O2158" s="21">
        <f t="shared" si="135"/>
        <v>0.386591327392803</v>
      </c>
    </row>
    <row r="2159" spans="8:15">
      <c r="H2159" t="s">
        <v>8219</v>
      </c>
      <c r="I2159">
        <v>34</v>
      </c>
      <c r="J2159" s="21">
        <f t="shared" si="132"/>
        <v>-0.19001648936253215</v>
      </c>
      <c r="K2159" s="21">
        <f t="shared" si="133"/>
        <v>0.42464810464462421</v>
      </c>
      <c r="N2159" s="21">
        <f t="shared" si="134"/>
        <v>-0.28821436324833005</v>
      </c>
      <c r="O2159" s="21">
        <f t="shared" si="135"/>
        <v>0.386591327392803</v>
      </c>
    </row>
    <row r="2160" spans="8:15">
      <c r="H2160" t="s">
        <v>8219</v>
      </c>
      <c r="I2160">
        <v>20</v>
      </c>
      <c r="J2160" s="21">
        <f t="shared" si="132"/>
        <v>-0.20659085270901323</v>
      </c>
      <c r="K2160" s="21">
        <f t="shared" si="133"/>
        <v>0.41816470232031444</v>
      </c>
      <c r="N2160" s="21">
        <f t="shared" si="134"/>
        <v>-0.28821436324833005</v>
      </c>
      <c r="O2160" s="21">
        <f t="shared" si="135"/>
        <v>0.386591327392803</v>
      </c>
    </row>
    <row r="2161" spans="8:15">
      <c r="H2161" t="s">
        <v>8219</v>
      </c>
      <c r="I2161">
        <v>37</v>
      </c>
      <c r="J2161" s="21">
        <f t="shared" si="132"/>
        <v>-0.18646484007400049</v>
      </c>
      <c r="K2161" s="21">
        <f t="shared" si="133"/>
        <v>0.42604012442217087</v>
      </c>
      <c r="N2161" s="21">
        <f t="shared" si="134"/>
        <v>-0.28821436324833005</v>
      </c>
      <c r="O2161" s="21">
        <f t="shared" si="135"/>
        <v>0.386591327392803</v>
      </c>
    </row>
    <row r="2162" spans="8:15">
      <c r="H2162" t="s">
        <v>8219</v>
      </c>
      <c r="I2162">
        <v>20</v>
      </c>
      <c r="J2162" s="21">
        <f t="shared" si="132"/>
        <v>-0.20659085270901323</v>
      </c>
      <c r="K2162" s="21">
        <f t="shared" si="133"/>
        <v>0.41816470232031444</v>
      </c>
      <c r="N2162" s="21">
        <f t="shared" si="134"/>
        <v>-0.28821436324833005</v>
      </c>
      <c r="O2162" s="21">
        <f t="shared" si="135"/>
        <v>0.386591327392803</v>
      </c>
    </row>
    <row r="2163" spans="8:15">
      <c r="H2163" t="s">
        <v>8219</v>
      </c>
      <c r="I2163">
        <v>10</v>
      </c>
      <c r="J2163" s="21">
        <f t="shared" si="132"/>
        <v>-0.21842968367078541</v>
      </c>
      <c r="K2163" s="21">
        <f t="shared" si="133"/>
        <v>0.41354716981882511</v>
      </c>
      <c r="N2163" s="21">
        <f t="shared" si="134"/>
        <v>-0.28821436324833005</v>
      </c>
      <c r="O2163" s="21">
        <f t="shared" si="135"/>
        <v>0.386591327392803</v>
      </c>
    </row>
    <row r="2164" spans="8:15">
      <c r="H2164" t="s">
        <v>8219</v>
      </c>
      <c r="I2164">
        <v>26</v>
      </c>
      <c r="J2164" s="21">
        <f t="shared" si="132"/>
        <v>-0.19948755413194991</v>
      </c>
      <c r="K2164" s="21">
        <f t="shared" si="133"/>
        <v>0.4209406890340468</v>
      </c>
      <c r="N2164" s="21">
        <f t="shared" si="134"/>
        <v>-0.28821436324833005</v>
      </c>
      <c r="O2164" s="21">
        <f t="shared" si="135"/>
        <v>0.386591327392803</v>
      </c>
    </row>
    <row r="2165" spans="8:15">
      <c r="H2165" t="s">
        <v>8219</v>
      </c>
      <c r="I2165">
        <v>20</v>
      </c>
      <c r="J2165" s="21">
        <f t="shared" si="132"/>
        <v>-0.20659085270901323</v>
      </c>
      <c r="K2165" s="21">
        <f t="shared" si="133"/>
        <v>0.41816470232031444</v>
      </c>
      <c r="N2165" s="21">
        <f t="shared" si="134"/>
        <v>-0.28821436324833005</v>
      </c>
      <c r="O2165" s="21">
        <f t="shared" si="135"/>
        <v>0.386591327392803</v>
      </c>
    </row>
    <row r="2166" spans="8:15">
      <c r="H2166" t="s">
        <v>8219</v>
      </c>
      <c r="I2166">
        <v>46</v>
      </c>
      <c r="J2166" s="21">
        <f t="shared" si="132"/>
        <v>-0.17580989220840551</v>
      </c>
      <c r="K2166" s="21">
        <f t="shared" si="133"/>
        <v>0.43022164891630016</v>
      </c>
      <c r="N2166" s="21">
        <f t="shared" si="134"/>
        <v>-0.28821436324833005</v>
      </c>
      <c r="O2166" s="21">
        <f t="shared" si="135"/>
        <v>0.386591327392803</v>
      </c>
    </row>
    <row r="2167" spans="8:15">
      <c r="H2167" t="s">
        <v>8219</v>
      </c>
      <c r="I2167">
        <v>76</v>
      </c>
      <c r="J2167" s="21">
        <f t="shared" si="132"/>
        <v>-0.14029339932308893</v>
      </c>
      <c r="K2167" s="21">
        <f t="shared" si="133"/>
        <v>0.44421408966288911</v>
      </c>
      <c r="N2167" s="21">
        <f t="shared" si="134"/>
        <v>-0.28821436324833005</v>
      </c>
      <c r="O2167" s="21">
        <f t="shared" si="135"/>
        <v>0.386591327392803</v>
      </c>
    </row>
    <row r="2168" spans="8:15">
      <c r="H2168" t="s">
        <v>8219</v>
      </c>
      <c r="I2168">
        <v>41</v>
      </c>
      <c r="J2168" s="21">
        <f t="shared" si="132"/>
        <v>-0.1817293076892916</v>
      </c>
      <c r="K2168" s="21">
        <f t="shared" si="133"/>
        <v>0.42789758236240522</v>
      </c>
      <c r="N2168" s="21">
        <f t="shared" si="134"/>
        <v>-0.28821436324833005</v>
      </c>
      <c r="O2168" s="21">
        <f t="shared" si="135"/>
        <v>0.386591327392803</v>
      </c>
    </row>
    <row r="2169" spans="8:15">
      <c r="H2169" t="s">
        <v>8219</v>
      </c>
      <c r="I2169">
        <v>7</v>
      </c>
      <c r="J2169" s="21">
        <f t="shared" si="132"/>
        <v>-0.22198133295931707</v>
      </c>
      <c r="K2169" s="21">
        <f t="shared" si="133"/>
        <v>0.41216420748434612</v>
      </c>
      <c r="N2169" s="21">
        <f t="shared" si="134"/>
        <v>-0.28821436324833005</v>
      </c>
      <c r="O2169" s="21">
        <f t="shared" si="135"/>
        <v>0.386591327392803</v>
      </c>
    </row>
    <row r="2170" spans="8:15">
      <c r="H2170" t="s">
        <v>8219</v>
      </c>
      <c r="I2170">
        <v>49</v>
      </c>
      <c r="J2170" s="21">
        <f t="shared" si="132"/>
        <v>-0.17225824291987385</v>
      </c>
      <c r="K2170" s="21">
        <f t="shared" si="133"/>
        <v>0.43161725545103624</v>
      </c>
      <c r="N2170" s="21">
        <f t="shared" si="134"/>
        <v>-0.28821436324833005</v>
      </c>
      <c r="O2170" s="21">
        <f t="shared" si="135"/>
        <v>0.386591327392803</v>
      </c>
    </row>
    <row r="2171" spans="8:15">
      <c r="H2171" t="s">
        <v>8219</v>
      </c>
      <c r="I2171">
        <v>26</v>
      </c>
      <c r="J2171" s="21">
        <f t="shared" si="132"/>
        <v>-0.19948755413194991</v>
      </c>
      <c r="K2171" s="21">
        <f t="shared" si="133"/>
        <v>0.4209406890340468</v>
      </c>
      <c r="N2171" s="21">
        <f t="shared" si="134"/>
        <v>-0.28821436324833005</v>
      </c>
      <c r="O2171" s="21">
        <f t="shared" si="135"/>
        <v>0.386591327392803</v>
      </c>
    </row>
    <row r="2172" spans="8:15">
      <c r="H2172" t="s">
        <v>8219</v>
      </c>
      <c r="I2172">
        <v>65</v>
      </c>
      <c r="J2172" s="21">
        <f t="shared" si="132"/>
        <v>-0.15331611338103834</v>
      </c>
      <c r="K2172" s="21">
        <f t="shared" si="133"/>
        <v>0.43907449712976016</v>
      </c>
      <c r="N2172" s="21">
        <f t="shared" si="134"/>
        <v>-0.28821436324833005</v>
      </c>
      <c r="O2172" s="21">
        <f t="shared" si="135"/>
        <v>0.386591327392803</v>
      </c>
    </row>
    <row r="2173" spans="8:15">
      <c r="H2173" t="s">
        <v>8219</v>
      </c>
      <c r="I2173">
        <v>28</v>
      </c>
      <c r="J2173" s="21">
        <f t="shared" si="132"/>
        <v>-0.19711978793959548</v>
      </c>
      <c r="K2173" s="21">
        <f t="shared" si="133"/>
        <v>0.42186689934285598</v>
      </c>
      <c r="N2173" s="21">
        <f t="shared" si="134"/>
        <v>-0.28821436324833005</v>
      </c>
      <c r="O2173" s="21">
        <f t="shared" si="135"/>
        <v>0.386591327392803</v>
      </c>
    </row>
    <row r="2174" spans="8:15">
      <c r="H2174" t="s">
        <v>8219</v>
      </c>
      <c r="I2174">
        <v>8</v>
      </c>
      <c r="J2174" s="21">
        <f t="shared" si="132"/>
        <v>-0.22079744986313984</v>
      </c>
      <c r="K2174" s="21">
        <f t="shared" si="133"/>
        <v>0.41262507464844178</v>
      </c>
      <c r="N2174" s="21">
        <f t="shared" si="134"/>
        <v>-0.28821436324833005</v>
      </c>
      <c r="O2174" s="21">
        <f t="shared" si="135"/>
        <v>0.386591327392803</v>
      </c>
    </row>
    <row r="2175" spans="8:15">
      <c r="H2175" t="s">
        <v>8219</v>
      </c>
      <c r="I2175">
        <v>3</v>
      </c>
      <c r="J2175" s="21">
        <f t="shared" si="132"/>
        <v>-0.22671686534402596</v>
      </c>
      <c r="K2175" s="21">
        <f t="shared" si="133"/>
        <v>0.41032195596264776</v>
      </c>
      <c r="N2175" s="21">
        <f t="shared" si="134"/>
        <v>-0.28821436324833005</v>
      </c>
      <c r="O2175" s="21">
        <f t="shared" si="135"/>
        <v>0.386591327392803</v>
      </c>
    </row>
    <row r="2176" spans="8:15">
      <c r="H2176" t="s">
        <v>8219</v>
      </c>
      <c r="I2176">
        <v>9</v>
      </c>
      <c r="J2176" s="21">
        <f t="shared" si="132"/>
        <v>-0.21961356676696264</v>
      </c>
      <c r="K2176" s="21">
        <f t="shared" si="133"/>
        <v>0.41308606229819478</v>
      </c>
      <c r="N2176" s="21">
        <f t="shared" si="134"/>
        <v>-0.28821436324833005</v>
      </c>
      <c r="O2176" s="21">
        <f t="shared" si="135"/>
        <v>0.386591327392803</v>
      </c>
    </row>
    <row r="2177" spans="8:15">
      <c r="H2177" t="s">
        <v>8219</v>
      </c>
      <c r="I2177">
        <v>9</v>
      </c>
      <c r="J2177" s="21">
        <f t="shared" si="132"/>
        <v>-0.21961356676696264</v>
      </c>
      <c r="K2177" s="21">
        <f t="shared" si="133"/>
        <v>0.41308606229819478</v>
      </c>
      <c r="N2177" s="21">
        <f t="shared" si="134"/>
        <v>-0.28821436324833005</v>
      </c>
      <c r="O2177" s="21">
        <f t="shared" si="135"/>
        <v>0.386591327392803</v>
      </c>
    </row>
    <row r="2178" spans="8:15">
      <c r="H2178" t="s">
        <v>8219</v>
      </c>
      <c r="I2178">
        <v>20</v>
      </c>
      <c r="J2178" s="21">
        <f t="shared" ref="J2178:J2185" si="136">STANDARDIZE(I2178,$B$7,$B$12)</f>
        <v>-0.20659085270901323</v>
      </c>
      <c r="K2178" s="21">
        <f t="shared" ref="K2178:K2185" si="137">_xlfn.NORM.S.DIST(J2178,TRUE)</f>
        <v>0.41816470232031444</v>
      </c>
      <c r="N2178" s="21">
        <f t="shared" ref="N2178:N2185" si="138">STANDARDIZE(M2178,$C$7,$C$12)</f>
        <v>-0.28821436324833005</v>
      </c>
      <c r="O2178" s="21">
        <f t="shared" ref="O2178:O2185" si="139">_xlfn.NORM.S.DIST(N2178,TRUE)</f>
        <v>0.386591327392803</v>
      </c>
    </row>
    <row r="2179" spans="8:15">
      <c r="H2179" t="s">
        <v>8219</v>
      </c>
      <c r="I2179">
        <v>57</v>
      </c>
      <c r="J2179" s="21">
        <f t="shared" si="136"/>
        <v>-0.1627871781504561</v>
      </c>
      <c r="K2179" s="21">
        <f t="shared" si="137"/>
        <v>0.43534300197847797</v>
      </c>
      <c r="N2179" s="21">
        <f t="shared" si="138"/>
        <v>-0.28821436324833005</v>
      </c>
      <c r="O2179" s="21">
        <f t="shared" si="139"/>
        <v>0.386591327392803</v>
      </c>
    </row>
    <row r="2180" spans="8:15">
      <c r="H2180" t="s">
        <v>8219</v>
      </c>
      <c r="I2180">
        <v>8</v>
      </c>
      <c r="J2180" s="21">
        <f t="shared" si="136"/>
        <v>-0.22079744986313984</v>
      </c>
      <c r="K2180" s="21">
        <f t="shared" si="137"/>
        <v>0.41262507464844178</v>
      </c>
      <c r="N2180" s="21">
        <f t="shared" si="138"/>
        <v>-0.28821436324833005</v>
      </c>
      <c r="O2180" s="21">
        <f t="shared" si="139"/>
        <v>0.386591327392803</v>
      </c>
    </row>
    <row r="2181" spans="8:15">
      <c r="H2181" t="s">
        <v>8219</v>
      </c>
      <c r="I2181">
        <v>14</v>
      </c>
      <c r="J2181" s="21">
        <f t="shared" si="136"/>
        <v>-0.21369415128607655</v>
      </c>
      <c r="K2181" s="21">
        <f t="shared" si="137"/>
        <v>0.41539278629720855</v>
      </c>
      <c r="N2181" s="21">
        <f t="shared" si="138"/>
        <v>-0.28821436324833005</v>
      </c>
      <c r="O2181" s="21">
        <f t="shared" si="139"/>
        <v>0.386591327392803</v>
      </c>
    </row>
    <row r="2182" spans="8:15">
      <c r="H2182" t="s">
        <v>8219</v>
      </c>
      <c r="I2182">
        <v>17</v>
      </c>
      <c r="J2182" s="21">
        <f t="shared" si="136"/>
        <v>-0.21014250199754489</v>
      </c>
      <c r="K2182" s="21">
        <f t="shared" si="137"/>
        <v>0.41677822710273815</v>
      </c>
      <c r="N2182" s="21">
        <f t="shared" si="138"/>
        <v>-0.28821436324833005</v>
      </c>
      <c r="O2182" s="21">
        <f t="shared" si="139"/>
        <v>0.386591327392803</v>
      </c>
    </row>
    <row r="2183" spans="8:15">
      <c r="H2183" t="s">
        <v>8219</v>
      </c>
      <c r="I2183">
        <v>100</v>
      </c>
      <c r="J2183" s="21">
        <f t="shared" si="136"/>
        <v>-0.11188020501483564</v>
      </c>
      <c r="K2183" s="21">
        <f t="shared" si="137"/>
        <v>0.45545919607989593</v>
      </c>
      <c r="N2183" s="21">
        <f t="shared" si="138"/>
        <v>-0.28821436324833005</v>
      </c>
      <c r="O2183" s="21">
        <f t="shared" si="139"/>
        <v>0.386591327392803</v>
      </c>
    </row>
    <row r="2184" spans="8:15">
      <c r="H2184" t="s">
        <v>8219</v>
      </c>
      <c r="I2184">
        <v>32</v>
      </c>
      <c r="J2184" s="21">
        <f t="shared" si="136"/>
        <v>-0.19238425555488659</v>
      </c>
      <c r="K2184" s="21">
        <f t="shared" si="137"/>
        <v>0.42372061214729434</v>
      </c>
      <c r="N2184" s="21">
        <f t="shared" si="138"/>
        <v>-0.28821436324833005</v>
      </c>
      <c r="O2184" s="21">
        <f t="shared" si="139"/>
        <v>0.386591327392803</v>
      </c>
    </row>
    <row r="2185" spans="8:15">
      <c r="H2185" t="s">
        <v>8219</v>
      </c>
      <c r="I2185">
        <v>3</v>
      </c>
      <c r="J2185" s="21">
        <f t="shared" si="136"/>
        <v>-0.22671686534402596</v>
      </c>
      <c r="K2185" s="21">
        <f t="shared" si="137"/>
        <v>0.41032195596264776</v>
      </c>
      <c r="N2185" s="21">
        <f t="shared" si="138"/>
        <v>-0.28821436324833005</v>
      </c>
      <c r="O2185" s="21">
        <f t="shared" si="139"/>
        <v>0.386591327392803</v>
      </c>
    </row>
    <row r="2285" spans="1:1">
      <c r="A2285" s="27"/>
    </row>
    <row r="2286" spans="1:1">
      <c r="A2286" s="27"/>
    </row>
    <row r="2287" spans="1:1">
      <c r="A2287" s="27"/>
    </row>
    <row r="2288" spans="1:1">
      <c r="A2288" s="27"/>
    </row>
    <row r="2289" spans="1:1">
      <c r="A2289" s="27"/>
    </row>
    <row r="2290" spans="1:1">
      <c r="A2290" s="27"/>
    </row>
    <row r="2291" spans="1:1">
      <c r="A2291" s="27"/>
    </row>
    <row r="2292" spans="1:1">
      <c r="A2292" s="27"/>
    </row>
    <row r="2293" spans="1:1">
      <c r="A2293" s="27"/>
    </row>
    <row r="2294" spans="1:1">
      <c r="A2294" s="27"/>
    </row>
    <row r="2295" spans="1:1">
      <c r="A2295" s="27"/>
    </row>
    <row r="2296" spans="1:1">
      <c r="A2296" s="27"/>
    </row>
    <row r="2297" spans="1:1">
      <c r="A2297" s="27"/>
    </row>
    <row r="2298" spans="1:1">
      <c r="A2298" s="27"/>
    </row>
    <row r="2299" spans="1:1">
      <c r="A2299" s="27"/>
    </row>
    <row r="2300" spans="1:1">
      <c r="A2300" s="27"/>
    </row>
    <row r="2301" spans="1:1">
      <c r="A2301" s="27"/>
    </row>
    <row r="2302" spans="1:1">
      <c r="A2302" s="27"/>
    </row>
    <row r="2303" spans="1:1">
      <c r="A2303" s="27"/>
    </row>
    <row r="2304" spans="1:1">
      <c r="A2304" s="27"/>
    </row>
    <row r="2305" spans="1:1">
      <c r="A2305" s="27"/>
    </row>
    <row r="2306" spans="1:1">
      <c r="A2306" s="27"/>
    </row>
    <row r="2307" spans="1:1">
      <c r="A2307" s="27"/>
    </row>
    <row r="2308" spans="1:1">
      <c r="A2308" s="27"/>
    </row>
    <row r="2309" spans="1:1">
      <c r="A2309" s="27"/>
    </row>
    <row r="2310" spans="1:1">
      <c r="A2310" s="27"/>
    </row>
    <row r="2311" spans="1:1">
      <c r="A2311" s="27"/>
    </row>
    <row r="2312" spans="1:1">
      <c r="A2312" s="27"/>
    </row>
    <row r="2313" spans="1:1">
      <c r="A2313" s="27"/>
    </row>
    <row r="2314" spans="1:1">
      <c r="A2314" s="27"/>
    </row>
    <row r="2315" spans="1:1">
      <c r="A2315" s="27"/>
    </row>
    <row r="2316" spans="1:1">
      <c r="A2316" s="27"/>
    </row>
    <row r="2317" spans="1:1">
      <c r="A2317" s="27"/>
    </row>
    <row r="2318" spans="1:1">
      <c r="A2318" s="27"/>
    </row>
    <row r="2319" spans="1:1">
      <c r="A2319" s="27"/>
    </row>
    <row r="2320" spans="1:1">
      <c r="A2320" s="27"/>
    </row>
    <row r="2321" spans="1:1">
      <c r="A2321" s="27"/>
    </row>
    <row r="2322" spans="1:1">
      <c r="A2322" s="27"/>
    </row>
    <row r="2323" spans="1:1">
      <c r="A2323" s="27"/>
    </row>
    <row r="2324" spans="1:1">
      <c r="A2324" s="27"/>
    </row>
    <row r="2325" spans="1:1">
      <c r="A2325" s="27"/>
    </row>
    <row r="2326" spans="1:1">
      <c r="A2326" s="27"/>
    </row>
    <row r="2327" spans="1:1">
      <c r="A2327" s="27"/>
    </row>
    <row r="2328" spans="1:1">
      <c r="A2328" s="27"/>
    </row>
    <row r="2329" spans="1:1">
      <c r="A2329" s="27"/>
    </row>
    <row r="2330" spans="1:1">
      <c r="A2330" s="27"/>
    </row>
    <row r="2331" spans="1:1">
      <c r="A2331" s="27"/>
    </row>
    <row r="2332" spans="1:1">
      <c r="A2332" s="27"/>
    </row>
    <row r="2333" spans="1:1">
      <c r="A2333" s="27"/>
    </row>
    <row r="2334" spans="1:1">
      <c r="A2334" s="27"/>
    </row>
    <row r="2335" spans="1:1">
      <c r="A2335" s="27"/>
    </row>
    <row r="2336" spans="1:1">
      <c r="A2336" s="27"/>
    </row>
    <row r="2337" spans="1:1">
      <c r="A2337" s="27"/>
    </row>
    <row r="2338" spans="1:1">
      <c r="A2338" s="27"/>
    </row>
    <row r="2339" spans="1:1">
      <c r="A2339" s="27"/>
    </row>
    <row r="2340" spans="1:1">
      <c r="A2340" s="27"/>
    </row>
    <row r="2341" spans="1:1">
      <c r="A2341" s="27"/>
    </row>
    <row r="2342" spans="1:1">
      <c r="A2342" s="27"/>
    </row>
    <row r="2343" spans="1:1">
      <c r="A2343" s="27"/>
    </row>
    <row r="2344" spans="1:1">
      <c r="A2344" s="27"/>
    </row>
    <row r="2345" spans="1:1">
      <c r="A2345" s="27"/>
    </row>
    <row r="2346" spans="1:1">
      <c r="A2346" s="27"/>
    </row>
    <row r="2347" spans="1:1">
      <c r="A2347" s="27"/>
    </row>
    <row r="2348" spans="1:1">
      <c r="A2348" s="27"/>
    </row>
    <row r="2349" spans="1:1">
      <c r="A2349" s="27"/>
    </row>
    <row r="2350" spans="1:1">
      <c r="A2350" s="27"/>
    </row>
    <row r="2351" spans="1:1">
      <c r="A2351" s="27"/>
    </row>
    <row r="2352" spans="1:1">
      <c r="A2352" s="27"/>
    </row>
    <row r="2353" spans="1:1">
      <c r="A2353" s="27"/>
    </row>
    <row r="2354" spans="1:1">
      <c r="A2354" s="27"/>
    </row>
    <row r="2355" spans="1:1">
      <c r="A2355" s="27"/>
    </row>
    <row r="2356" spans="1:1">
      <c r="A2356" s="27"/>
    </row>
    <row r="2357" spans="1:1">
      <c r="A2357" s="27"/>
    </row>
    <row r="2358" spans="1:1">
      <c r="A2358" s="27"/>
    </row>
    <row r="2359" spans="1:1">
      <c r="A2359" s="27"/>
    </row>
    <row r="2360" spans="1:1">
      <c r="A2360" s="27"/>
    </row>
    <row r="2361" spans="1:1">
      <c r="A2361" s="27"/>
    </row>
    <row r="2362" spans="1:1">
      <c r="A2362" s="27"/>
    </row>
    <row r="2363" spans="1:1">
      <c r="A2363" s="27"/>
    </row>
    <row r="2364" spans="1:1">
      <c r="A2364" s="27"/>
    </row>
    <row r="2365" spans="1:1">
      <c r="A2365" s="27"/>
    </row>
    <row r="2366" spans="1:1">
      <c r="A2366" s="27"/>
    </row>
    <row r="2367" spans="1:1">
      <c r="A2367" s="27"/>
    </row>
    <row r="2368" spans="1:1">
      <c r="A2368" s="27"/>
    </row>
    <row r="2369" spans="1:1">
      <c r="A2369" s="27"/>
    </row>
    <row r="2370" spans="1:1">
      <c r="A2370" s="27"/>
    </row>
    <row r="2371" spans="1:1">
      <c r="A2371" s="27"/>
    </row>
    <row r="2372" spans="1:1">
      <c r="A2372" s="27"/>
    </row>
    <row r="2373" spans="1:1">
      <c r="A2373" s="27"/>
    </row>
    <row r="2374" spans="1:1">
      <c r="A2374" s="27"/>
    </row>
    <row r="2375" spans="1:1">
      <c r="A2375" s="27"/>
    </row>
    <row r="2376" spans="1:1">
      <c r="A2376" s="27"/>
    </row>
    <row r="2377" spans="1:1">
      <c r="A2377" s="27"/>
    </row>
    <row r="2378" spans="1:1">
      <c r="A2378" s="27"/>
    </row>
    <row r="2379" spans="1:1">
      <c r="A2379" s="27"/>
    </row>
    <row r="2380" spans="1:1">
      <c r="A2380" s="27"/>
    </row>
    <row r="2381" spans="1:1">
      <c r="A2381" s="27"/>
    </row>
    <row r="2382" spans="1:1">
      <c r="A2382" s="27"/>
    </row>
    <row r="2383" spans="1:1">
      <c r="A2383" s="27"/>
    </row>
    <row r="2384" spans="1:1">
      <c r="A2384" s="27"/>
    </row>
    <row r="2385" spans="1:1">
      <c r="A2385" s="27"/>
    </row>
    <row r="2386" spans="1:1">
      <c r="A2386" s="27"/>
    </row>
    <row r="2387" spans="1:1">
      <c r="A2387" s="27"/>
    </row>
    <row r="2388" spans="1:1">
      <c r="A2388" s="27"/>
    </row>
    <row r="2389" spans="1:1">
      <c r="A2389" s="27"/>
    </row>
    <row r="2390" spans="1:1">
      <c r="A2390" s="27"/>
    </row>
    <row r="2391" spans="1:1">
      <c r="A2391" s="27"/>
    </row>
    <row r="2392" spans="1:1">
      <c r="A2392" s="27"/>
    </row>
    <row r="2393" spans="1:1">
      <c r="A2393" s="27"/>
    </row>
    <row r="2394" spans="1:1">
      <c r="A2394" s="27"/>
    </row>
    <row r="2395" spans="1:1">
      <c r="A2395" s="27"/>
    </row>
    <row r="2396" spans="1:1">
      <c r="A2396" s="27"/>
    </row>
    <row r="2397" spans="1:1">
      <c r="A2397" s="27"/>
    </row>
    <row r="2398" spans="1:1">
      <c r="A2398" s="27"/>
    </row>
    <row r="2399" spans="1:1">
      <c r="A2399" s="27"/>
    </row>
    <row r="2400" spans="1:1">
      <c r="A2400" s="27"/>
    </row>
    <row r="2401" spans="1:1">
      <c r="A2401" s="27"/>
    </row>
    <row r="2402" spans="1:1">
      <c r="A2402" s="27"/>
    </row>
    <row r="2403" spans="1:1">
      <c r="A2403" s="27"/>
    </row>
    <row r="2404" spans="1:1">
      <c r="A2404" s="27"/>
    </row>
    <row r="2405" spans="1:1">
      <c r="A2405" s="27"/>
    </row>
    <row r="2406" spans="1:1">
      <c r="A2406" s="27"/>
    </row>
    <row r="2407" spans="1:1">
      <c r="A2407" s="27"/>
    </row>
    <row r="2408" spans="1:1">
      <c r="A2408" s="27"/>
    </row>
    <row r="2409" spans="1:1">
      <c r="A2409" s="27"/>
    </row>
    <row r="2410" spans="1:1">
      <c r="A2410" s="27"/>
    </row>
    <row r="2411" spans="1:1">
      <c r="A2411" s="27"/>
    </row>
    <row r="2412" spans="1:1">
      <c r="A2412" s="27"/>
    </row>
    <row r="2413" spans="1:1">
      <c r="A2413" s="27"/>
    </row>
    <row r="2414" spans="1:1">
      <c r="A2414" s="27"/>
    </row>
    <row r="2415" spans="1:1">
      <c r="A2415" s="27"/>
    </row>
    <row r="2416" spans="1:1">
      <c r="A2416" s="27"/>
    </row>
    <row r="2417" spans="1:1">
      <c r="A2417" s="27"/>
    </row>
    <row r="2418" spans="1:1">
      <c r="A2418" s="27"/>
    </row>
    <row r="2419" spans="1:1">
      <c r="A2419" s="27"/>
    </row>
    <row r="2420" spans="1:1">
      <c r="A2420" s="27"/>
    </row>
    <row r="2421" spans="1:1">
      <c r="A2421" s="27"/>
    </row>
    <row r="2422" spans="1:1">
      <c r="A2422" s="27"/>
    </row>
    <row r="2423" spans="1:1">
      <c r="A2423" s="27"/>
    </row>
    <row r="2424" spans="1:1">
      <c r="A2424" s="27"/>
    </row>
    <row r="2425" spans="1:1">
      <c r="A2425" s="27"/>
    </row>
    <row r="2426" spans="1:1">
      <c r="A2426" s="27"/>
    </row>
    <row r="2427" spans="1:1">
      <c r="A2427" s="27"/>
    </row>
    <row r="2428" spans="1:1">
      <c r="A2428" s="27"/>
    </row>
    <row r="2429" spans="1:1">
      <c r="A2429" s="27"/>
    </row>
    <row r="2430" spans="1:1">
      <c r="A2430" s="27"/>
    </row>
    <row r="2431" spans="1:1">
      <c r="A2431" s="27"/>
    </row>
    <row r="2432" spans="1:1">
      <c r="A2432" s="27"/>
    </row>
    <row r="2433" spans="1:1">
      <c r="A2433" s="27"/>
    </row>
    <row r="2434" spans="1:1">
      <c r="A2434" s="27"/>
    </row>
    <row r="2435" spans="1:1">
      <c r="A2435" s="27"/>
    </row>
    <row r="2436" spans="1:1">
      <c r="A2436" s="27"/>
    </row>
    <row r="2437" spans="1:1">
      <c r="A2437" s="27"/>
    </row>
    <row r="2438" spans="1:1">
      <c r="A2438" s="27"/>
    </row>
    <row r="2439" spans="1:1">
      <c r="A2439" s="27"/>
    </row>
    <row r="2440" spans="1:1">
      <c r="A2440" s="27"/>
    </row>
    <row r="2441" spans="1:1">
      <c r="A2441" s="27"/>
    </row>
    <row r="2442" spans="1:1">
      <c r="A2442" s="27"/>
    </row>
    <row r="2443" spans="1:1">
      <c r="A2443" s="27"/>
    </row>
    <row r="2444" spans="1:1">
      <c r="A2444" s="27"/>
    </row>
    <row r="2445" spans="1:1">
      <c r="A2445" s="27"/>
    </row>
    <row r="2446" spans="1:1">
      <c r="A2446" s="27"/>
    </row>
    <row r="2447" spans="1:1">
      <c r="A2447" s="27"/>
    </row>
    <row r="2448" spans="1:1">
      <c r="A2448" s="27"/>
    </row>
    <row r="2449" spans="1:1">
      <c r="A2449" s="27"/>
    </row>
    <row r="2450" spans="1:1">
      <c r="A2450" s="27"/>
    </row>
    <row r="2451" spans="1:1">
      <c r="A2451" s="27"/>
    </row>
    <row r="2452" spans="1:1">
      <c r="A2452" s="27"/>
    </row>
    <row r="2453" spans="1:1">
      <c r="A2453" s="27"/>
    </row>
    <row r="2454" spans="1:1">
      <c r="A2454" s="27"/>
    </row>
    <row r="2455" spans="1:1">
      <c r="A2455" s="27"/>
    </row>
    <row r="2456" spans="1:1">
      <c r="A2456" s="27"/>
    </row>
    <row r="2457" spans="1:1">
      <c r="A2457" s="27"/>
    </row>
    <row r="2458" spans="1:1">
      <c r="A2458" s="27"/>
    </row>
    <row r="2459" spans="1:1">
      <c r="A2459" s="27"/>
    </row>
    <row r="2460" spans="1:1">
      <c r="A2460" s="27"/>
    </row>
    <row r="2461" spans="1:1">
      <c r="A2461" s="27"/>
    </row>
    <row r="2462" spans="1:1">
      <c r="A2462" s="27"/>
    </row>
    <row r="2463" spans="1:1">
      <c r="A2463" s="27"/>
    </row>
    <row r="2464" spans="1:1">
      <c r="A2464" s="27"/>
    </row>
    <row r="2465" spans="1:1">
      <c r="A2465" s="27"/>
    </row>
    <row r="2466" spans="1:1">
      <c r="A2466" s="27"/>
    </row>
    <row r="2467" spans="1:1">
      <c r="A2467" s="27"/>
    </row>
    <row r="2468" spans="1:1">
      <c r="A2468" s="27"/>
    </row>
    <row r="2469" spans="1:1">
      <c r="A2469" s="27"/>
    </row>
    <row r="2470" spans="1:1">
      <c r="A2470" s="27"/>
    </row>
    <row r="2471" spans="1:1">
      <c r="A2471" s="27"/>
    </row>
    <row r="2472" spans="1:1">
      <c r="A2472" s="27"/>
    </row>
    <row r="2473" spans="1:1">
      <c r="A2473" s="27"/>
    </row>
    <row r="2474" spans="1:1">
      <c r="A2474" s="27"/>
    </row>
    <row r="2475" spans="1:1">
      <c r="A2475" s="27"/>
    </row>
    <row r="2476" spans="1:1">
      <c r="A2476" s="27"/>
    </row>
    <row r="2477" spans="1:1">
      <c r="A2477" s="27"/>
    </row>
    <row r="2478" spans="1:1">
      <c r="A2478" s="27"/>
    </row>
    <row r="2479" spans="1:1">
      <c r="A2479" s="27"/>
    </row>
    <row r="2480" spans="1:1">
      <c r="A2480" s="27"/>
    </row>
    <row r="2481" spans="1:1">
      <c r="A2481" s="27"/>
    </row>
    <row r="2482" spans="1:1">
      <c r="A2482" s="27"/>
    </row>
    <row r="2483" spans="1:1">
      <c r="A2483" s="27"/>
    </row>
    <row r="2484" spans="1:1">
      <c r="A2484" s="27"/>
    </row>
    <row r="2485" spans="1:1">
      <c r="A2485" s="27"/>
    </row>
    <row r="2486" spans="1:1">
      <c r="A2486" s="27"/>
    </row>
    <row r="2487" spans="1:1">
      <c r="A2487" s="27"/>
    </row>
    <row r="2488" spans="1:1">
      <c r="A2488" s="27"/>
    </row>
    <row r="2489" spans="1:1">
      <c r="A2489" s="27"/>
    </row>
    <row r="2490" spans="1:1">
      <c r="A2490" s="27"/>
    </row>
    <row r="2491" spans="1:1">
      <c r="A2491" s="27"/>
    </row>
    <row r="2492" spans="1:1">
      <c r="A2492" s="27"/>
    </row>
    <row r="2493" spans="1:1">
      <c r="A2493" s="27"/>
    </row>
    <row r="2494" spans="1:1">
      <c r="A2494" s="27"/>
    </row>
    <row r="2495" spans="1:1">
      <c r="A2495" s="27"/>
    </row>
    <row r="2496" spans="1:1">
      <c r="A2496" s="27"/>
    </row>
    <row r="2497" spans="1:1">
      <c r="A2497" s="27"/>
    </row>
    <row r="2498" spans="1:1">
      <c r="A2498" s="27"/>
    </row>
    <row r="2499" spans="1:1">
      <c r="A2499" s="27"/>
    </row>
    <row r="2500" spans="1:1">
      <c r="A2500" s="27"/>
    </row>
    <row r="2501" spans="1:1">
      <c r="A2501" s="27"/>
    </row>
    <row r="2502" spans="1:1">
      <c r="A2502" s="27"/>
    </row>
    <row r="2503" spans="1:1">
      <c r="A2503" s="27"/>
    </row>
    <row r="2504" spans="1:1">
      <c r="A2504" s="27"/>
    </row>
    <row r="2505" spans="1:1">
      <c r="A2505" s="27"/>
    </row>
    <row r="2506" spans="1:1">
      <c r="A2506" s="27"/>
    </row>
    <row r="2507" spans="1:1">
      <c r="A2507" s="27"/>
    </row>
    <row r="2508" spans="1:1">
      <c r="A2508" s="27"/>
    </row>
    <row r="2509" spans="1:1">
      <c r="A2509" s="27"/>
    </row>
    <row r="2510" spans="1:1">
      <c r="A2510" s="27"/>
    </row>
    <row r="2511" spans="1:1">
      <c r="A2511" s="27"/>
    </row>
    <row r="2512" spans="1:1">
      <c r="A2512" s="27"/>
    </row>
    <row r="2513" spans="1:1">
      <c r="A2513" s="27"/>
    </row>
    <row r="2514" spans="1:1">
      <c r="A2514" s="27"/>
    </row>
    <row r="2515" spans="1:1">
      <c r="A2515" s="27"/>
    </row>
    <row r="2516" spans="1:1">
      <c r="A2516" s="27"/>
    </row>
    <row r="2517" spans="1:1">
      <c r="A2517" s="27"/>
    </row>
    <row r="2518" spans="1:1">
      <c r="A2518" s="27"/>
    </row>
    <row r="2519" spans="1:1">
      <c r="A2519" s="27"/>
    </row>
    <row r="2520" spans="1:1">
      <c r="A2520" s="27"/>
    </row>
    <row r="2521" spans="1:1">
      <c r="A2521" s="27"/>
    </row>
    <row r="2522" spans="1:1">
      <c r="A2522" s="27"/>
    </row>
    <row r="2523" spans="1:1">
      <c r="A2523" s="27"/>
    </row>
    <row r="2524" spans="1:1">
      <c r="A2524" s="27"/>
    </row>
    <row r="2525" spans="1:1">
      <c r="A2525" s="27"/>
    </row>
    <row r="2526" spans="1:1">
      <c r="A2526" s="27"/>
    </row>
    <row r="2527" spans="1:1">
      <c r="A2527" s="27"/>
    </row>
    <row r="2528" spans="1:1">
      <c r="A2528" s="27"/>
    </row>
    <row r="2529" spans="1:1">
      <c r="A2529" s="27"/>
    </row>
    <row r="2530" spans="1:1">
      <c r="A2530" s="27"/>
    </row>
    <row r="2531" spans="1:1">
      <c r="A2531" s="27"/>
    </row>
    <row r="2532" spans="1:1">
      <c r="A2532" s="27"/>
    </row>
    <row r="2533" spans="1:1">
      <c r="A2533" s="27"/>
    </row>
    <row r="2534" spans="1:1">
      <c r="A2534" s="27"/>
    </row>
    <row r="2535" spans="1:1">
      <c r="A2535" s="27"/>
    </row>
    <row r="2536" spans="1:1">
      <c r="A2536" s="27"/>
    </row>
    <row r="2537" spans="1:1">
      <c r="A2537" s="27"/>
    </row>
    <row r="2538" spans="1:1">
      <c r="A2538" s="27"/>
    </row>
    <row r="2539" spans="1:1">
      <c r="A2539" s="27"/>
    </row>
    <row r="2540" spans="1:1">
      <c r="A2540" s="27"/>
    </row>
    <row r="2541" spans="1:1">
      <c r="A2541" s="27"/>
    </row>
    <row r="2542" spans="1:1">
      <c r="A2542" s="27"/>
    </row>
    <row r="2543" spans="1:1">
      <c r="A2543" s="27"/>
    </row>
    <row r="2544" spans="1:1">
      <c r="A2544" s="27"/>
    </row>
    <row r="2545" spans="1:1">
      <c r="A2545" s="27"/>
    </row>
    <row r="2546" spans="1:1">
      <c r="A2546" s="27"/>
    </row>
    <row r="2547" spans="1:1">
      <c r="A2547" s="27"/>
    </row>
    <row r="2548" spans="1:1">
      <c r="A2548" s="27"/>
    </row>
    <row r="2549" spans="1:1">
      <c r="A2549" s="27"/>
    </row>
    <row r="2550" spans="1:1">
      <c r="A2550" s="27"/>
    </row>
    <row r="2551" spans="1:1">
      <c r="A2551" s="27"/>
    </row>
    <row r="2552" spans="1:1">
      <c r="A2552" s="27"/>
    </row>
    <row r="2553" spans="1:1">
      <c r="A2553" s="27"/>
    </row>
    <row r="2554" spans="1:1">
      <c r="A2554" s="27"/>
    </row>
    <row r="2555" spans="1:1">
      <c r="A2555" s="27"/>
    </row>
    <row r="2556" spans="1:1">
      <c r="A2556" s="27"/>
    </row>
    <row r="2557" spans="1:1">
      <c r="A2557" s="27"/>
    </row>
    <row r="2558" spans="1:1">
      <c r="A2558" s="27"/>
    </row>
    <row r="2559" spans="1:1">
      <c r="A2559" s="27"/>
    </row>
    <row r="2560" spans="1:1">
      <c r="A2560" s="27"/>
    </row>
    <row r="2561" spans="1:1">
      <c r="A2561" s="27"/>
    </row>
    <row r="2562" spans="1:1">
      <c r="A2562" s="27"/>
    </row>
    <row r="2563" spans="1:1">
      <c r="A2563" s="27"/>
    </row>
    <row r="2564" spans="1:1">
      <c r="A2564" s="27"/>
    </row>
    <row r="2565" spans="1:1">
      <c r="A2565" s="27"/>
    </row>
    <row r="2566" spans="1:1">
      <c r="A2566" s="27"/>
    </row>
    <row r="2567" spans="1:1">
      <c r="A2567" s="27"/>
    </row>
    <row r="2568" spans="1:1">
      <c r="A2568" s="27"/>
    </row>
    <row r="2569" spans="1:1">
      <c r="A2569" s="27"/>
    </row>
    <row r="2570" spans="1:1">
      <c r="A2570" s="27"/>
    </row>
    <row r="2571" spans="1:1">
      <c r="A2571" s="27"/>
    </row>
    <row r="2572" spans="1:1">
      <c r="A2572" s="27"/>
    </row>
    <row r="2573" spans="1:1">
      <c r="A2573" s="27"/>
    </row>
    <row r="2574" spans="1:1">
      <c r="A2574" s="27"/>
    </row>
    <row r="2575" spans="1:1">
      <c r="A2575" s="27"/>
    </row>
    <row r="2576" spans="1:1">
      <c r="A2576" s="27"/>
    </row>
    <row r="2577" spans="1:1">
      <c r="A2577" s="27"/>
    </row>
    <row r="2578" spans="1:1">
      <c r="A2578" s="27"/>
    </row>
    <row r="2579" spans="1:1">
      <c r="A2579" s="27"/>
    </row>
    <row r="2580" spans="1:1">
      <c r="A2580" s="27"/>
    </row>
    <row r="2581" spans="1:1">
      <c r="A2581" s="27"/>
    </row>
    <row r="2582" spans="1:1">
      <c r="A2582" s="27"/>
    </row>
    <row r="2583" spans="1:1">
      <c r="A2583" s="27"/>
    </row>
    <row r="2584" spans="1:1">
      <c r="A2584" s="27"/>
    </row>
    <row r="2585" spans="1:1">
      <c r="A2585" s="27"/>
    </row>
    <row r="2586" spans="1:1">
      <c r="A2586" s="27"/>
    </row>
    <row r="2587" spans="1:1">
      <c r="A2587" s="27"/>
    </row>
    <row r="2588" spans="1:1">
      <c r="A2588" s="27"/>
    </row>
    <row r="2589" spans="1:1">
      <c r="A2589" s="27"/>
    </row>
    <row r="2590" spans="1:1">
      <c r="A2590" s="27"/>
    </row>
    <row r="2591" spans="1:1">
      <c r="A2591" s="27"/>
    </row>
    <row r="2592" spans="1:1">
      <c r="A2592" s="27"/>
    </row>
    <row r="2593" spans="1:1">
      <c r="A2593" s="27"/>
    </row>
    <row r="2594" spans="1:1">
      <c r="A2594" s="27"/>
    </row>
    <row r="2595" spans="1:1">
      <c r="A2595" s="27"/>
    </row>
    <row r="2596" spans="1:1">
      <c r="A2596" s="27"/>
    </row>
    <row r="2597" spans="1:1">
      <c r="A2597" s="27"/>
    </row>
    <row r="2598" spans="1:1">
      <c r="A2598" s="27"/>
    </row>
    <row r="2599" spans="1:1">
      <c r="A2599" s="27"/>
    </row>
    <row r="2600" spans="1:1">
      <c r="A2600" s="27"/>
    </row>
    <row r="2601" spans="1:1">
      <c r="A2601" s="27"/>
    </row>
    <row r="2602" spans="1:1">
      <c r="A2602" s="27"/>
    </row>
    <row r="2603" spans="1:1">
      <c r="A2603" s="27"/>
    </row>
    <row r="2604" spans="1:1">
      <c r="A2604" s="27"/>
    </row>
    <row r="2605" spans="1:1">
      <c r="A2605" s="27"/>
    </row>
    <row r="2606" spans="1:1">
      <c r="A2606" s="27"/>
    </row>
    <row r="2607" spans="1:1">
      <c r="A2607" s="27"/>
    </row>
    <row r="2608" spans="1:1">
      <c r="A2608" s="27"/>
    </row>
    <row r="2609" spans="1:1">
      <c r="A2609" s="27"/>
    </row>
    <row r="2610" spans="1:1">
      <c r="A2610" s="27"/>
    </row>
    <row r="2611" spans="1:1">
      <c r="A2611" s="27"/>
    </row>
    <row r="2612" spans="1:1">
      <c r="A2612" s="27"/>
    </row>
    <row r="2613" spans="1:1">
      <c r="A2613" s="27"/>
    </row>
    <row r="2614" spans="1:1">
      <c r="A2614" s="27"/>
    </row>
    <row r="2615" spans="1:1">
      <c r="A2615" s="27"/>
    </row>
    <row r="2616" spans="1:1">
      <c r="A2616" s="27"/>
    </row>
    <row r="2617" spans="1:1">
      <c r="A2617" s="27"/>
    </row>
    <row r="2618" spans="1:1">
      <c r="A2618" s="27"/>
    </row>
    <row r="2619" spans="1:1">
      <c r="A2619" s="27"/>
    </row>
    <row r="2620" spans="1:1">
      <c r="A2620" s="27"/>
    </row>
    <row r="2621" spans="1:1">
      <c r="A2621" s="27"/>
    </row>
    <row r="2622" spans="1:1">
      <c r="A2622" s="27"/>
    </row>
    <row r="2623" spans="1:1">
      <c r="A2623" s="27"/>
    </row>
    <row r="2624" spans="1:1">
      <c r="A2624" s="27"/>
    </row>
    <row r="2625" spans="1:1">
      <c r="A2625" s="27"/>
    </row>
    <row r="2626" spans="1:1">
      <c r="A2626" s="27"/>
    </row>
    <row r="2627" spans="1:1">
      <c r="A2627" s="27"/>
    </row>
    <row r="2628" spans="1:1">
      <c r="A2628" s="27"/>
    </row>
    <row r="2629" spans="1:1">
      <c r="A2629" s="27"/>
    </row>
    <row r="2630" spans="1:1">
      <c r="A2630" s="27"/>
    </row>
    <row r="2631" spans="1:1">
      <c r="A2631" s="27"/>
    </row>
    <row r="2632" spans="1:1">
      <c r="A2632" s="27"/>
    </row>
    <row r="2633" spans="1:1">
      <c r="A2633" s="27"/>
    </row>
    <row r="2634" spans="1:1">
      <c r="A2634" s="27"/>
    </row>
    <row r="2635" spans="1:1">
      <c r="A2635" s="27"/>
    </row>
    <row r="2636" spans="1:1">
      <c r="A2636" s="27"/>
    </row>
    <row r="2637" spans="1:1">
      <c r="A2637" s="27"/>
    </row>
    <row r="2638" spans="1:1">
      <c r="A2638" s="27"/>
    </row>
    <row r="2639" spans="1:1">
      <c r="A2639" s="27"/>
    </row>
    <row r="2640" spans="1:1">
      <c r="A2640" s="27"/>
    </row>
    <row r="2641" spans="1:1">
      <c r="A2641" s="27"/>
    </row>
    <row r="2642" spans="1:1">
      <c r="A2642" s="27"/>
    </row>
    <row r="2643" spans="1:1">
      <c r="A2643" s="27"/>
    </row>
    <row r="2644" spans="1:1">
      <c r="A2644" s="27"/>
    </row>
    <row r="2645" spans="1:1">
      <c r="A2645" s="27"/>
    </row>
    <row r="2646" spans="1:1">
      <c r="A2646" s="27"/>
    </row>
    <row r="2647" spans="1:1">
      <c r="A2647" s="27"/>
    </row>
    <row r="2648" spans="1:1">
      <c r="A2648" s="27"/>
    </row>
    <row r="2649" spans="1:1">
      <c r="A2649" s="27"/>
    </row>
    <row r="2650" spans="1:1">
      <c r="A2650" s="27"/>
    </row>
    <row r="2651" spans="1:1">
      <c r="A2651" s="27"/>
    </row>
    <row r="2652" spans="1:1">
      <c r="A2652" s="27"/>
    </row>
    <row r="2653" spans="1:1">
      <c r="A2653" s="27"/>
    </row>
    <row r="2654" spans="1:1">
      <c r="A2654" s="27"/>
    </row>
    <row r="2655" spans="1:1">
      <c r="A2655" s="27"/>
    </row>
    <row r="2656" spans="1:1">
      <c r="A2656" s="27"/>
    </row>
    <row r="2657" spans="1:1">
      <c r="A2657" s="27"/>
    </row>
    <row r="2658" spans="1:1">
      <c r="A2658" s="27"/>
    </row>
    <row r="2659" spans="1:1">
      <c r="A2659" s="27"/>
    </row>
    <row r="2660" spans="1:1">
      <c r="A2660" s="27"/>
    </row>
    <row r="2661" spans="1:1">
      <c r="A2661" s="27"/>
    </row>
    <row r="2662" spans="1:1">
      <c r="A2662" s="27"/>
    </row>
    <row r="2663" spans="1:1">
      <c r="A2663" s="27"/>
    </row>
    <row r="2664" spans="1:1">
      <c r="A2664" s="27"/>
    </row>
    <row r="2665" spans="1:1">
      <c r="A2665" s="27"/>
    </row>
    <row r="2666" spans="1:1">
      <c r="A2666" s="27"/>
    </row>
    <row r="2667" spans="1:1">
      <c r="A2667" s="27"/>
    </row>
    <row r="2668" spans="1:1">
      <c r="A2668" s="27"/>
    </row>
    <row r="2669" spans="1:1">
      <c r="A2669" s="27"/>
    </row>
    <row r="2670" spans="1:1">
      <c r="A2670" s="27"/>
    </row>
    <row r="2671" spans="1:1">
      <c r="A2671" s="27"/>
    </row>
    <row r="2672" spans="1:1">
      <c r="A2672" s="27"/>
    </row>
    <row r="2673" spans="1:1">
      <c r="A2673" s="27"/>
    </row>
    <row r="2674" spans="1:1">
      <c r="A2674" s="27"/>
    </row>
    <row r="2675" spans="1:1">
      <c r="A2675" s="27"/>
    </row>
    <row r="2676" spans="1:1">
      <c r="A2676" s="27"/>
    </row>
    <row r="2677" spans="1:1">
      <c r="A2677" s="27"/>
    </row>
    <row r="2678" spans="1:1">
      <c r="A2678" s="27"/>
    </row>
    <row r="2679" spans="1:1">
      <c r="A2679" s="27"/>
    </row>
    <row r="2680" spans="1:1">
      <c r="A2680" s="27"/>
    </row>
    <row r="2681" spans="1:1">
      <c r="A2681" s="27"/>
    </row>
    <row r="2682" spans="1:1">
      <c r="A2682" s="27"/>
    </row>
    <row r="2683" spans="1:1">
      <c r="A2683" s="27"/>
    </row>
    <row r="2684" spans="1:1">
      <c r="A2684" s="27"/>
    </row>
    <row r="2685" spans="1:1">
      <c r="A2685" s="27"/>
    </row>
    <row r="2686" spans="1:1">
      <c r="A2686" s="27"/>
    </row>
    <row r="2687" spans="1:1">
      <c r="A2687" s="27"/>
    </row>
    <row r="2688" spans="1:1">
      <c r="A2688" s="27"/>
    </row>
    <row r="2689" spans="1:1">
      <c r="A2689" s="27"/>
    </row>
    <row r="2690" spans="1:1">
      <c r="A2690" s="27"/>
    </row>
    <row r="2691" spans="1:1">
      <c r="A2691" s="27"/>
    </row>
    <row r="2692" spans="1:1">
      <c r="A2692" s="27"/>
    </row>
    <row r="2693" spans="1:1">
      <c r="A2693" s="27"/>
    </row>
    <row r="2694" spans="1:1">
      <c r="A2694" s="27"/>
    </row>
    <row r="2695" spans="1:1">
      <c r="A2695" s="27"/>
    </row>
    <row r="2696" spans="1:1">
      <c r="A2696" s="27"/>
    </row>
    <row r="2697" spans="1:1">
      <c r="A2697" s="27"/>
    </row>
    <row r="2698" spans="1:1">
      <c r="A2698" s="27"/>
    </row>
    <row r="2699" spans="1:1">
      <c r="A2699" s="27"/>
    </row>
    <row r="2700" spans="1:1">
      <c r="A2700" s="27"/>
    </row>
    <row r="2701" spans="1:1">
      <c r="A2701" s="27"/>
    </row>
    <row r="2702" spans="1:1">
      <c r="A2702" s="27"/>
    </row>
    <row r="2703" spans="1:1">
      <c r="A2703" s="27"/>
    </row>
    <row r="2704" spans="1:1">
      <c r="A2704" s="27"/>
    </row>
    <row r="2705" spans="1:1">
      <c r="A2705" s="27"/>
    </row>
    <row r="2706" spans="1:1">
      <c r="A2706" s="27"/>
    </row>
    <row r="2707" spans="1:1">
      <c r="A2707" s="27"/>
    </row>
    <row r="2708" spans="1:1">
      <c r="A2708" s="27"/>
    </row>
    <row r="2709" spans="1:1">
      <c r="A2709" s="27"/>
    </row>
    <row r="2710" spans="1:1">
      <c r="A2710" s="27"/>
    </row>
    <row r="2711" spans="1:1">
      <c r="A2711" s="27"/>
    </row>
    <row r="2712" spans="1:1">
      <c r="A2712" s="27"/>
    </row>
    <row r="2713" spans="1:1">
      <c r="A2713" s="27"/>
    </row>
    <row r="2714" spans="1:1">
      <c r="A2714" s="27"/>
    </row>
    <row r="2715" spans="1:1">
      <c r="A2715" s="27"/>
    </row>
    <row r="2716" spans="1:1">
      <c r="A2716" s="27"/>
    </row>
    <row r="2717" spans="1:1">
      <c r="A2717" s="27"/>
    </row>
    <row r="2718" spans="1:1">
      <c r="A2718" s="27"/>
    </row>
    <row r="2719" spans="1:1">
      <c r="A2719" s="27"/>
    </row>
    <row r="2720" spans="1:1">
      <c r="A2720" s="27"/>
    </row>
    <row r="2721" spans="1:1">
      <c r="A2721" s="27"/>
    </row>
    <row r="2722" spans="1:1">
      <c r="A2722" s="27"/>
    </row>
    <row r="2723" spans="1:1">
      <c r="A2723" s="27"/>
    </row>
    <row r="2724" spans="1:1">
      <c r="A2724" s="27"/>
    </row>
    <row r="2725" spans="1:1">
      <c r="A2725" s="27"/>
    </row>
    <row r="2726" spans="1:1">
      <c r="A2726" s="27"/>
    </row>
    <row r="2727" spans="1:1">
      <c r="A2727" s="27"/>
    </row>
    <row r="2728" spans="1:1">
      <c r="A2728" s="27"/>
    </row>
    <row r="2729" spans="1:1">
      <c r="A2729" s="27"/>
    </row>
    <row r="2730" spans="1:1">
      <c r="A2730" s="27"/>
    </row>
    <row r="2731" spans="1:1">
      <c r="A2731" s="27"/>
    </row>
    <row r="2732" spans="1:1">
      <c r="A2732" s="27"/>
    </row>
    <row r="2733" spans="1:1">
      <c r="A2733" s="27"/>
    </row>
    <row r="2734" spans="1:1">
      <c r="A2734" s="27"/>
    </row>
    <row r="2735" spans="1:1">
      <c r="A2735" s="27"/>
    </row>
    <row r="2736" spans="1:1">
      <c r="A2736" s="27"/>
    </row>
    <row r="2737" spans="1:1">
      <c r="A2737" s="27"/>
    </row>
    <row r="2738" spans="1:1">
      <c r="A2738" s="27"/>
    </row>
    <row r="2739" spans="1:1">
      <c r="A2739" s="27"/>
    </row>
    <row r="2740" spans="1:1">
      <c r="A2740" s="27"/>
    </row>
    <row r="2741" spans="1:1">
      <c r="A2741" s="27"/>
    </row>
    <row r="2742" spans="1:1">
      <c r="A2742" s="27"/>
    </row>
    <row r="2743" spans="1:1">
      <c r="A2743" s="27"/>
    </row>
    <row r="2744" spans="1:1">
      <c r="A2744" s="27"/>
    </row>
    <row r="2745" spans="1:1">
      <c r="A2745" s="27"/>
    </row>
    <row r="2746" spans="1:1">
      <c r="A2746" s="27"/>
    </row>
    <row r="2747" spans="1:1">
      <c r="A2747" s="27"/>
    </row>
    <row r="2748" spans="1:1">
      <c r="A2748" s="27"/>
    </row>
    <row r="2749" spans="1:1">
      <c r="A2749" s="27"/>
    </row>
    <row r="2750" spans="1:1">
      <c r="A2750" s="27"/>
    </row>
    <row r="2751" spans="1:1">
      <c r="A2751" s="27"/>
    </row>
    <row r="2752" spans="1:1">
      <c r="A2752" s="27"/>
    </row>
    <row r="2753" spans="1:1">
      <c r="A2753" s="27"/>
    </row>
    <row r="2754" spans="1:1">
      <c r="A2754" s="27"/>
    </row>
    <row r="2755" spans="1:1">
      <c r="A2755" s="27"/>
    </row>
    <row r="2756" spans="1:1">
      <c r="A2756" s="27"/>
    </row>
    <row r="2757" spans="1:1">
      <c r="A2757" s="27"/>
    </row>
    <row r="2758" spans="1:1">
      <c r="A2758" s="27"/>
    </row>
    <row r="2759" spans="1:1">
      <c r="A2759" s="27"/>
    </row>
    <row r="2760" spans="1:1">
      <c r="A2760" s="27"/>
    </row>
    <row r="2761" spans="1:1">
      <c r="A2761" s="27"/>
    </row>
    <row r="2762" spans="1:1">
      <c r="A2762" s="27"/>
    </row>
    <row r="2763" spans="1:1">
      <c r="A2763" s="27"/>
    </row>
    <row r="2764" spans="1:1">
      <c r="A2764" s="27"/>
    </row>
    <row r="2765" spans="1:1">
      <c r="A2765" s="27"/>
    </row>
    <row r="2766" spans="1:1">
      <c r="A2766" s="27"/>
    </row>
    <row r="2767" spans="1:1">
      <c r="A2767" s="27"/>
    </row>
    <row r="2768" spans="1:1">
      <c r="A2768" s="27"/>
    </row>
    <row r="2769" spans="1:1">
      <c r="A2769" s="27"/>
    </row>
    <row r="2770" spans="1:1">
      <c r="A2770" s="27"/>
    </row>
    <row r="2771" spans="1:1">
      <c r="A2771" s="27"/>
    </row>
    <row r="2772" spans="1:1">
      <c r="A2772" s="27"/>
    </row>
    <row r="2773" spans="1:1">
      <c r="A2773" s="27"/>
    </row>
    <row r="2774" spans="1:1">
      <c r="A2774" s="27"/>
    </row>
    <row r="2775" spans="1:1">
      <c r="A2775" s="27"/>
    </row>
    <row r="2776" spans="1:1">
      <c r="A2776" s="27"/>
    </row>
    <row r="2777" spans="1:1">
      <c r="A2777" s="27"/>
    </row>
    <row r="2778" spans="1:1">
      <c r="A2778" s="27"/>
    </row>
    <row r="2779" spans="1:1">
      <c r="A2779" s="27"/>
    </row>
    <row r="2780" spans="1:1">
      <c r="A2780" s="27"/>
    </row>
    <row r="2781" spans="1:1">
      <c r="A2781" s="27"/>
    </row>
    <row r="2782" spans="1:1">
      <c r="A2782" s="27"/>
    </row>
    <row r="2783" spans="1:1">
      <c r="A2783" s="27"/>
    </row>
    <row r="2784" spans="1:1">
      <c r="A2784" s="27"/>
    </row>
    <row r="2785" spans="1:1">
      <c r="A2785" s="27"/>
    </row>
    <row r="2786" spans="1:1">
      <c r="A2786" s="27"/>
    </row>
    <row r="2787" spans="1:1">
      <c r="A2787" s="27"/>
    </row>
    <row r="2788" spans="1:1">
      <c r="A2788" s="27"/>
    </row>
    <row r="2789" spans="1:1">
      <c r="A2789" s="27"/>
    </row>
    <row r="2790" spans="1:1">
      <c r="A2790" s="27"/>
    </row>
    <row r="2791" spans="1:1">
      <c r="A2791" s="27"/>
    </row>
    <row r="2792" spans="1:1">
      <c r="A2792" s="27"/>
    </row>
    <row r="2793" spans="1:1">
      <c r="A2793" s="27"/>
    </row>
    <row r="2794" spans="1:1">
      <c r="A2794" s="27"/>
    </row>
    <row r="2795" spans="1:1">
      <c r="A2795" s="27"/>
    </row>
    <row r="2796" spans="1:1">
      <c r="A2796" s="27"/>
    </row>
    <row r="2797" spans="1:1">
      <c r="A2797" s="27"/>
    </row>
    <row r="2798" spans="1:1">
      <c r="A2798" s="27"/>
    </row>
    <row r="2799" spans="1:1">
      <c r="A2799" s="27"/>
    </row>
    <row r="2800" spans="1:1">
      <c r="A2800" s="27"/>
    </row>
    <row r="2801" spans="1:1">
      <c r="A2801" s="27"/>
    </row>
    <row r="2802" spans="1:1">
      <c r="A2802" s="27"/>
    </row>
    <row r="2803" spans="1:1">
      <c r="A2803" s="27"/>
    </row>
    <row r="2804" spans="1:1">
      <c r="A2804" s="27"/>
    </row>
    <row r="2805" spans="1:1">
      <c r="A2805" s="27"/>
    </row>
    <row r="2806" spans="1:1">
      <c r="A2806" s="27"/>
    </row>
    <row r="2807" spans="1:1">
      <c r="A2807" s="27"/>
    </row>
    <row r="2808" spans="1:1">
      <c r="A2808" s="27"/>
    </row>
    <row r="2809" spans="1:1">
      <c r="A2809" s="27"/>
    </row>
    <row r="2810" spans="1:1">
      <c r="A2810" s="27"/>
    </row>
    <row r="2811" spans="1:1">
      <c r="A2811" s="27"/>
    </row>
    <row r="2812" spans="1:1">
      <c r="A2812" s="27"/>
    </row>
    <row r="2813" spans="1:1">
      <c r="A2813" s="27"/>
    </row>
    <row r="2814" spans="1:1">
      <c r="A2814" s="27"/>
    </row>
    <row r="2815" spans="1:1">
      <c r="A2815" s="27"/>
    </row>
    <row r="2816" spans="1:1">
      <c r="A2816" s="27"/>
    </row>
    <row r="2817" spans="1:1">
      <c r="A2817" s="27"/>
    </row>
    <row r="2818" spans="1:1">
      <c r="A2818" s="27"/>
    </row>
    <row r="2819" spans="1:1">
      <c r="A2819" s="27"/>
    </row>
    <row r="2820" spans="1:1">
      <c r="A2820" s="27"/>
    </row>
    <row r="2821" spans="1:1">
      <c r="A2821" s="27"/>
    </row>
    <row r="2822" spans="1:1">
      <c r="A2822" s="27"/>
    </row>
    <row r="2823" spans="1:1">
      <c r="A2823" s="27"/>
    </row>
    <row r="2824" spans="1:1">
      <c r="A2824" s="27"/>
    </row>
    <row r="2825" spans="1:1">
      <c r="A2825" s="27"/>
    </row>
    <row r="2826" spans="1:1">
      <c r="A2826" s="27"/>
    </row>
    <row r="2827" spans="1:1">
      <c r="A2827" s="27"/>
    </row>
    <row r="2828" spans="1:1">
      <c r="A2828" s="27"/>
    </row>
    <row r="2829" spans="1:1">
      <c r="A2829" s="27"/>
    </row>
    <row r="2830" spans="1:1">
      <c r="A2830" s="27"/>
    </row>
    <row r="2831" spans="1:1">
      <c r="A2831" s="27"/>
    </row>
    <row r="2832" spans="1:1">
      <c r="A2832" s="27"/>
    </row>
    <row r="2833" spans="1:1">
      <c r="A2833" s="27"/>
    </row>
    <row r="2834" spans="1:1">
      <c r="A2834" s="27"/>
    </row>
    <row r="2835" spans="1:1">
      <c r="A2835" s="27"/>
    </row>
    <row r="2836" spans="1:1">
      <c r="A2836" s="27"/>
    </row>
    <row r="2837" spans="1:1">
      <c r="A2837" s="27"/>
    </row>
    <row r="2838" spans="1:1">
      <c r="A2838" s="27"/>
    </row>
    <row r="2839" spans="1:1">
      <c r="A2839" s="27"/>
    </row>
    <row r="2840" spans="1:1">
      <c r="A2840" s="27"/>
    </row>
    <row r="2841" spans="1:1">
      <c r="A2841" s="27"/>
    </row>
    <row r="2842" spans="1:1">
      <c r="A2842" s="27"/>
    </row>
    <row r="2843" spans="1:1">
      <c r="A2843" s="27"/>
    </row>
    <row r="2844" spans="1:1">
      <c r="A2844" s="27"/>
    </row>
    <row r="2845" spans="1:1">
      <c r="A2845" s="27"/>
    </row>
    <row r="2846" spans="1:1">
      <c r="A2846" s="27"/>
    </row>
    <row r="2847" spans="1:1">
      <c r="A2847" s="27"/>
    </row>
    <row r="2848" spans="1:1">
      <c r="A2848" s="27"/>
    </row>
    <row r="2849" spans="1:1">
      <c r="A2849" s="27"/>
    </row>
    <row r="2850" spans="1:1">
      <c r="A2850" s="27"/>
    </row>
    <row r="2851" spans="1:1">
      <c r="A2851" s="27"/>
    </row>
    <row r="2852" spans="1:1">
      <c r="A2852" s="27"/>
    </row>
    <row r="2853" spans="1:1">
      <c r="A2853" s="27"/>
    </row>
    <row r="2854" spans="1:1">
      <c r="A2854" s="27"/>
    </row>
    <row r="2855" spans="1:1">
      <c r="A2855" s="27"/>
    </row>
    <row r="2856" spans="1:1">
      <c r="A2856" s="27"/>
    </row>
    <row r="2857" spans="1:1">
      <c r="A2857" s="27"/>
    </row>
    <row r="2858" spans="1:1">
      <c r="A2858" s="27"/>
    </row>
    <row r="2859" spans="1:1">
      <c r="A2859" s="27"/>
    </row>
    <row r="2860" spans="1:1">
      <c r="A2860" s="27"/>
    </row>
    <row r="2861" spans="1:1">
      <c r="A2861" s="27"/>
    </row>
    <row r="2862" spans="1:1">
      <c r="A2862" s="27"/>
    </row>
    <row r="2863" spans="1:1">
      <c r="A2863" s="27"/>
    </row>
    <row r="2864" spans="1:1">
      <c r="A2864" s="27"/>
    </row>
    <row r="2865" spans="1:1">
      <c r="A2865" s="27"/>
    </row>
    <row r="2866" spans="1:1">
      <c r="A2866" s="27"/>
    </row>
    <row r="2867" spans="1:1">
      <c r="A2867" s="27"/>
    </row>
    <row r="2868" spans="1:1">
      <c r="A2868" s="27"/>
    </row>
    <row r="2869" spans="1:1">
      <c r="A2869" s="27"/>
    </row>
    <row r="2870" spans="1:1">
      <c r="A2870" s="27"/>
    </row>
    <row r="2871" spans="1:1">
      <c r="A2871" s="27"/>
    </row>
    <row r="2872" spans="1:1">
      <c r="A2872" s="27"/>
    </row>
    <row r="2873" spans="1:1">
      <c r="A2873" s="27"/>
    </row>
    <row r="2874" spans="1:1">
      <c r="A2874" s="27"/>
    </row>
    <row r="2875" spans="1:1">
      <c r="A2875" s="27"/>
    </row>
    <row r="2876" spans="1:1">
      <c r="A2876" s="27"/>
    </row>
    <row r="2877" spans="1:1">
      <c r="A2877" s="27"/>
    </row>
    <row r="2878" spans="1:1">
      <c r="A2878" s="27"/>
    </row>
    <row r="2879" spans="1:1">
      <c r="A2879" s="27"/>
    </row>
    <row r="2880" spans="1:1">
      <c r="A2880" s="27"/>
    </row>
    <row r="2881" spans="1:1">
      <c r="A2881" s="27"/>
    </row>
    <row r="2882" spans="1:1">
      <c r="A2882" s="27"/>
    </row>
    <row r="2883" spans="1:1">
      <c r="A2883" s="27"/>
    </row>
    <row r="2884" spans="1:1">
      <c r="A2884" s="27"/>
    </row>
    <row r="2885" spans="1:1">
      <c r="A2885" s="27"/>
    </row>
    <row r="2886" spans="1:1">
      <c r="A2886" s="27"/>
    </row>
    <row r="2887" spans="1:1">
      <c r="A2887" s="27"/>
    </row>
    <row r="2888" spans="1:1">
      <c r="A2888" s="27"/>
    </row>
    <row r="2889" spans="1:1">
      <c r="A2889" s="27"/>
    </row>
    <row r="2890" spans="1:1">
      <c r="A2890" s="27"/>
    </row>
    <row r="2891" spans="1:1">
      <c r="A2891" s="27"/>
    </row>
    <row r="2892" spans="1:1">
      <c r="A2892" s="27"/>
    </row>
    <row r="2893" spans="1:1">
      <c r="A2893" s="27"/>
    </row>
    <row r="2894" spans="1:1">
      <c r="A2894" s="27"/>
    </row>
    <row r="2895" spans="1:1">
      <c r="A2895" s="27"/>
    </row>
    <row r="2896" spans="1:1">
      <c r="A2896" s="27"/>
    </row>
    <row r="2897" spans="1:1">
      <c r="A2897" s="27"/>
    </row>
    <row r="2898" spans="1:1">
      <c r="A2898" s="27"/>
    </row>
    <row r="2899" spans="1:1">
      <c r="A2899" s="27"/>
    </row>
    <row r="2900" spans="1:1">
      <c r="A2900" s="27"/>
    </row>
    <row r="2901" spans="1:1">
      <c r="A2901" s="27"/>
    </row>
    <row r="2902" spans="1:1">
      <c r="A2902" s="27"/>
    </row>
    <row r="2903" spans="1:1">
      <c r="A2903" s="27"/>
    </row>
    <row r="2904" spans="1:1">
      <c r="A2904" s="27"/>
    </row>
    <row r="2905" spans="1:1">
      <c r="A2905" s="27"/>
    </row>
    <row r="2906" spans="1:1">
      <c r="A2906" s="27"/>
    </row>
    <row r="2907" spans="1:1">
      <c r="A2907" s="27"/>
    </row>
    <row r="2908" spans="1:1">
      <c r="A2908" s="27"/>
    </row>
    <row r="2909" spans="1:1">
      <c r="A2909" s="27"/>
    </row>
    <row r="2910" spans="1:1">
      <c r="A2910" s="27"/>
    </row>
    <row r="2911" spans="1:1">
      <c r="A2911" s="27"/>
    </row>
    <row r="2912" spans="1:1">
      <c r="A2912" s="27"/>
    </row>
    <row r="2913" spans="1:1">
      <c r="A2913" s="27"/>
    </row>
    <row r="2914" spans="1:1">
      <c r="A2914" s="27"/>
    </row>
    <row r="2915" spans="1:1">
      <c r="A2915" s="27"/>
    </row>
    <row r="2916" spans="1:1">
      <c r="A2916" s="27"/>
    </row>
    <row r="2917" spans="1:1">
      <c r="A2917" s="27"/>
    </row>
    <row r="2918" spans="1:1">
      <c r="A2918" s="27"/>
    </row>
    <row r="2919" spans="1:1">
      <c r="A2919" s="27"/>
    </row>
    <row r="2920" spans="1:1">
      <c r="A2920" s="27"/>
    </row>
    <row r="2921" spans="1:1">
      <c r="A2921" s="27"/>
    </row>
    <row r="2922" spans="1:1">
      <c r="A2922" s="27"/>
    </row>
    <row r="2923" spans="1:1">
      <c r="A2923" s="27"/>
    </row>
    <row r="2924" spans="1:1">
      <c r="A2924" s="27"/>
    </row>
    <row r="2925" spans="1:1">
      <c r="A2925" s="27"/>
    </row>
    <row r="2926" spans="1:1">
      <c r="A2926" s="27"/>
    </row>
    <row r="2927" spans="1:1">
      <c r="A2927" s="27"/>
    </row>
    <row r="2928" spans="1:1">
      <c r="A2928" s="27"/>
    </row>
    <row r="2929" spans="1:1">
      <c r="A2929" s="27"/>
    </row>
    <row r="2930" spans="1:1">
      <c r="A2930" s="27"/>
    </row>
    <row r="2931" spans="1:1">
      <c r="A2931" s="27"/>
    </row>
    <row r="2932" spans="1:1">
      <c r="A2932" s="27"/>
    </row>
    <row r="2933" spans="1:1">
      <c r="A2933" s="27"/>
    </row>
    <row r="2934" spans="1:1">
      <c r="A2934" s="27"/>
    </row>
    <row r="2935" spans="1:1">
      <c r="A2935" s="27"/>
    </row>
    <row r="2936" spans="1:1">
      <c r="A2936" s="27"/>
    </row>
    <row r="2937" spans="1:1">
      <c r="A2937" s="27"/>
    </row>
    <row r="2938" spans="1:1">
      <c r="A2938" s="27"/>
    </row>
    <row r="2939" spans="1:1">
      <c r="A2939" s="27"/>
    </row>
    <row r="2940" spans="1:1">
      <c r="A2940" s="27"/>
    </row>
    <row r="2941" spans="1:1">
      <c r="A2941" s="27"/>
    </row>
    <row r="2942" spans="1:1">
      <c r="A2942" s="27"/>
    </row>
    <row r="2943" spans="1:1">
      <c r="A2943" s="27"/>
    </row>
    <row r="2944" spans="1:1">
      <c r="A2944" s="27"/>
    </row>
    <row r="2945" spans="1:1">
      <c r="A2945" s="27"/>
    </row>
    <row r="2946" spans="1:1">
      <c r="A2946" s="27"/>
    </row>
    <row r="2947" spans="1:1">
      <c r="A2947" s="27"/>
    </row>
    <row r="2948" spans="1:1">
      <c r="A2948" s="27"/>
    </row>
    <row r="2949" spans="1:1">
      <c r="A2949" s="27"/>
    </row>
    <row r="2950" spans="1:1">
      <c r="A2950" s="27"/>
    </row>
    <row r="2951" spans="1:1">
      <c r="A2951" s="27"/>
    </row>
    <row r="2952" spans="1:1">
      <c r="A2952" s="27"/>
    </row>
    <row r="2953" spans="1:1">
      <c r="A2953" s="27"/>
    </row>
    <row r="2954" spans="1:1">
      <c r="A2954" s="27"/>
    </row>
    <row r="2955" spans="1:1">
      <c r="A2955" s="27"/>
    </row>
    <row r="2956" spans="1:1">
      <c r="A2956" s="27"/>
    </row>
    <row r="2957" spans="1:1">
      <c r="A2957" s="27"/>
    </row>
    <row r="2958" spans="1:1">
      <c r="A2958" s="27"/>
    </row>
    <row r="2959" spans="1:1">
      <c r="A2959" s="27"/>
    </row>
    <row r="2960" spans="1:1">
      <c r="A2960" s="27"/>
    </row>
    <row r="2961" spans="1:1">
      <c r="A2961" s="27"/>
    </row>
    <row r="2962" spans="1:1">
      <c r="A2962" s="27"/>
    </row>
    <row r="2963" spans="1:1">
      <c r="A2963" s="27"/>
    </row>
    <row r="2964" spans="1:1">
      <c r="A2964" s="27"/>
    </row>
    <row r="2965" spans="1:1">
      <c r="A2965" s="27"/>
    </row>
    <row r="2966" spans="1:1">
      <c r="A2966" s="27"/>
    </row>
    <row r="2967" spans="1:1">
      <c r="A2967" s="27"/>
    </row>
    <row r="2968" spans="1:1">
      <c r="A2968" s="27"/>
    </row>
    <row r="2969" spans="1:1">
      <c r="A2969" s="27"/>
    </row>
    <row r="2970" spans="1:1">
      <c r="A2970" s="27"/>
    </row>
    <row r="2971" spans="1:1">
      <c r="A2971" s="27"/>
    </row>
    <row r="2972" spans="1:1">
      <c r="A2972" s="27"/>
    </row>
    <row r="2973" spans="1:1">
      <c r="A2973" s="27"/>
    </row>
    <row r="2974" spans="1:1">
      <c r="A2974" s="27"/>
    </row>
    <row r="2975" spans="1:1">
      <c r="A2975" s="27"/>
    </row>
    <row r="2976" spans="1:1">
      <c r="A2976" s="27"/>
    </row>
    <row r="2977" spans="1:1">
      <c r="A2977" s="27"/>
    </row>
    <row r="2978" spans="1:1">
      <c r="A2978" s="27"/>
    </row>
    <row r="2979" spans="1:1">
      <c r="A2979" s="27"/>
    </row>
    <row r="2980" spans="1:1">
      <c r="A2980" s="27"/>
    </row>
    <row r="2981" spans="1:1">
      <c r="A2981" s="27"/>
    </row>
    <row r="2982" spans="1:1">
      <c r="A2982" s="27"/>
    </row>
    <row r="2983" spans="1:1">
      <c r="A2983" s="27"/>
    </row>
    <row r="2984" spans="1:1">
      <c r="A2984" s="27"/>
    </row>
    <row r="2985" spans="1:1">
      <c r="A2985" s="27"/>
    </row>
    <row r="2986" spans="1:1">
      <c r="A2986" s="27"/>
    </row>
    <row r="2987" spans="1:1">
      <c r="A2987" s="27"/>
    </row>
    <row r="2988" spans="1:1">
      <c r="A2988" s="27"/>
    </row>
    <row r="2989" spans="1:1">
      <c r="A2989" s="27"/>
    </row>
    <row r="2990" spans="1:1">
      <c r="A2990" s="27"/>
    </row>
    <row r="2991" spans="1:1">
      <c r="A2991" s="27"/>
    </row>
    <row r="2992" spans="1:1">
      <c r="A2992" s="27"/>
    </row>
    <row r="2993" spans="1:1">
      <c r="A2993" s="27"/>
    </row>
    <row r="2994" spans="1:1">
      <c r="A2994" s="27"/>
    </row>
    <row r="2995" spans="1:1">
      <c r="A2995" s="27"/>
    </row>
    <row r="2996" spans="1:1">
      <c r="A2996" s="27"/>
    </row>
    <row r="2997" spans="1:1">
      <c r="A2997" s="27"/>
    </row>
    <row r="2998" spans="1:1">
      <c r="A2998" s="27"/>
    </row>
    <row r="2999" spans="1:1">
      <c r="A2999" s="27"/>
    </row>
    <row r="3000" spans="1:1">
      <c r="A3000" s="27"/>
    </row>
    <row r="3001" spans="1:1">
      <c r="A3001" s="27"/>
    </row>
    <row r="3002" spans="1:1">
      <c r="A3002" s="27"/>
    </row>
    <row r="3003" spans="1:1">
      <c r="A3003" s="27"/>
    </row>
    <row r="3004" spans="1:1">
      <c r="A3004" s="27"/>
    </row>
    <row r="3005" spans="1:1">
      <c r="A3005" s="27"/>
    </row>
    <row r="3006" spans="1:1">
      <c r="A3006" s="27"/>
    </row>
    <row r="3007" spans="1:1">
      <c r="A3007" s="27"/>
    </row>
    <row r="3008" spans="1:1">
      <c r="A3008" s="27"/>
    </row>
    <row r="3009" spans="1:1">
      <c r="A3009" s="27"/>
    </row>
    <row r="3010" spans="1:1">
      <c r="A3010" s="27"/>
    </row>
    <row r="3011" spans="1:1">
      <c r="A3011" s="27"/>
    </row>
    <row r="3012" spans="1:1">
      <c r="A3012" s="27"/>
    </row>
    <row r="3013" spans="1:1">
      <c r="A3013" s="27"/>
    </row>
    <row r="3014" spans="1:1">
      <c r="A3014" s="27"/>
    </row>
    <row r="3015" spans="1:1">
      <c r="A3015" s="27"/>
    </row>
    <row r="3016" spans="1:1">
      <c r="A3016" s="27"/>
    </row>
    <row r="3017" spans="1:1">
      <c r="A3017" s="27"/>
    </row>
    <row r="3018" spans="1:1">
      <c r="A3018" s="27"/>
    </row>
    <row r="3019" spans="1:1">
      <c r="A3019" s="27"/>
    </row>
    <row r="3020" spans="1:1">
      <c r="A3020" s="27"/>
    </row>
    <row r="3021" spans="1:1">
      <c r="A3021" s="27"/>
    </row>
    <row r="3022" spans="1:1">
      <c r="A3022" s="27"/>
    </row>
    <row r="3023" spans="1:1">
      <c r="A3023" s="27"/>
    </row>
    <row r="3024" spans="1:1">
      <c r="A3024" s="27"/>
    </row>
    <row r="3025" spans="1:1">
      <c r="A3025" s="27"/>
    </row>
    <row r="3026" spans="1:1">
      <c r="A3026" s="27"/>
    </row>
    <row r="3027" spans="1:1">
      <c r="A3027" s="27"/>
    </row>
    <row r="3028" spans="1:1">
      <c r="A3028" s="27"/>
    </row>
    <row r="3029" spans="1:1">
      <c r="A3029" s="27"/>
    </row>
    <row r="3030" spans="1:1">
      <c r="A3030" s="27"/>
    </row>
    <row r="3031" spans="1:1">
      <c r="A3031" s="27"/>
    </row>
    <row r="3032" spans="1:1">
      <c r="A3032" s="27"/>
    </row>
    <row r="3033" spans="1:1">
      <c r="A3033" s="27"/>
    </row>
    <row r="3034" spans="1:1">
      <c r="A3034" s="27"/>
    </row>
    <row r="3035" spans="1:1">
      <c r="A3035" s="27"/>
    </row>
    <row r="3036" spans="1:1">
      <c r="A3036" s="27"/>
    </row>
    <row r="3037" spans="1:1">
      <c r="A3037" s="27"/>
    </row>
    <row r="3038" spans="1:1">
      <c r="A3038" s="27"/>
    </row>
    <row r="3039" spans="1:1">
      <c r="A3039" s="27"/>
    </row>
    <row r="3040" spans="1:1">
      <c r="A3040" s="27"/>
    </row>
    <row r="3041" spans="1:1">
      <c r="A3041" s="27"/>
    </row>
    <row r="3042" spans="1:1">
      <c r="A3042" s="27"/>
    </row>
    <row r="3043" spans="1:1">
      <c r="A3043" s="27"/>
    </row>
    <row r="3044" spans="1:1">
      <c r="A3044" s="27"/>
    </row>
    <row r="3045" spans="1:1">
      <c r="A3045" s="27"/>
    </row>
    <row r="3046" spans="1:1">
      <c r="A3046" s="27"/>
    </row>
    <row r="3047" spans="1:1">
      <c r="A3047" s="27"/>
    </row>
    <row r="3048" spans="1:1">
      <c r="A3048" s="27"/>
    </row>
    <row r="3049" spans="1:1">
      <c r="A3049" s="27"/>
    </row>
    <row r="3050" spans="1:1">
      <c r="A3050" s="27"/>
    </row>
    <row r="3051" spans="1:1">
      <c r="A3051" s="27"/>
    </row>
    <row r="3052" spans="1:1">
      <c r="A3052" s="27"/>
    </row>
    <row r="3053" spans="1:1">
      <c r="A3053" s="27"/>
    </row>
    <row r="3054" spans="1:1">
      <c r="A3054" s="27"/>
    </row>
    <row r="3055" spans="1:1">
      <c r="A3055" s="27"/>
    </row>
    <row r="3056" spans="1:1">
      <c r="A3056" s="27"/>
    </row>
    <row r="3057" spans="1:1">
      <c r="A3057" s="27"/>
    </row>
    <row r="3058" spans="1:1">
      <c r="A3058" s="27"/>
    </row>
    <row r="3059" spans="1:1">
      <c r="A3059" s="27"/>
    </row>
    <row r="3060" spans="1:1">
      <c r="A3060" s="27"/>
    </row>
    <row r="3061" spans="1:1">
      <c r="A3061" s="27"/>
    </row>
    <row r="3062" spans="1:1">
      <c r="A3062" s="27"/>
    </row>
    <row r="3063" spans="1:1">
      <c r="A3063" s="27"/>
    </row>
    <row r="3064" spans="1:1">
      <c r="A3064" s="27"/>
    </row>
    <row r="3065" spans="1:1">
      <c r="A3065" s="27"/>
    </row>
    <row r="3066" spans="1:1">
      <c r="A3066" s="27"/>
    </row>
    <row r="3067" spans="1:1">
      <c r="A3067" s="27"/>
    </row>
    <row r="3068" spans="1:1">
      <c r="A3068" s="27"/>
    </row>
    <row r="3069" spans="1:1">
      <c r="A3069" s="27"/>
    </row>
    <row r="3070" spans="1:1">
      <c r="A3070" s="27"/>
    </row>
    <row r="3071" spans="1:1">
      <c r="A3071" s="27"/>
    </row>
    <row r="3072" spans="1:1">
      <c r="A3072" s="27"/>
    </row>
    <row r="3073" spans="1:1">
      <c r="A3073" s="27"/>
    </row>
    <row r="3074" spans="1:1">
      <c r="A3074" s="27"/>
    </row>
    <row r="3075" spans="1:1">
      <c r="A3075" s="27"/>
    </row>
    <row r="3076" spans="1:1">
      <c r="A3076" s="27"/>
    </row>
    <row r="3077" spans="1:1">
      <c r="A3077" s="27"/>
    </row>
    <row r="3078" spans="1:1">
      <c r="A3078" s="27"/>
    </row>
    <row r="3079" spans="1:1">
      <c r="A3079" s="27"/>
    </row>
    <row r="3080" spans="1:1">
      <c r="A3080" s="27"/>
    </row>
    <row r="3081" spans="1:1">
      <c r="A3081" s="27"/>
    </row>
    <row r="3082" spans="1:1">
      <c r="A3082" s="27"/>
    </row>
    <row r="3083" spans="1:1">
      <c r="A3083" s="27"/>
    </row>
    <row r="3084" spans="1:1">
      <c r="A3084" s="27"/>
    </row>
    <row r="3085" spans="1:1">
      <c r="A3085" s="27"/>
    </row>
    <row r="3086" spans="1:1">
      <c r="A3086" s="27"/>
    </row>
    <row r="3087" spans="1:1">
      <c r="A3087" s="27"/>
    </row>
    <row r="3088" spans="1:1">
      <c r="A3088" s="27"/>
    </row>
    <row r="3089" spans="1:1">
      <c r="A3089" s="27"/>
    </row>
    <row r="3090" spans="1:1">
      <c r="A3090" s="27"/>
    </row>
    <row r="3091" spans="1:1">
      <c r="A3091" s="27"/>
    </row>
    <row r="3092" spans="1:1">
      <c r="A3092" s="27"/>
    </row>
    <row r="3093" spans="1:1">
      <c r="A3093" s="27"/>
    </row>
    <row r="3094" spans="1:1">
      <c r="A3094" s="27"/>
    </row>
    <row r="3095" spans="1:1">
      <c r="A3095" s="27"/>
    </row>
    <row r="3096" spans="1:1">
      <c r="A3096" s="27"/>
    </row>
    <row r="3097" spans="1:1">
      <c r="A3097" s="27"/>
    </row>
    <row r="3098" spans="1:1">
      <c r="A3098" s="27"/>
    </row>
    <row r="3099" spans="1:1">
      <c r="A3099" s="27"/>
    </row>
    <row r="3100" spans="1:1">
      <c r="A3100" s="27"/>
    </row>
    <row r="3101" spans="1:1">
      <c r="A3101" s="27"/>
    </row>
    <row r="3102" spans="1:1">
      <c r="A3102" s="27"/>
    </row>
    <row r="3103" spans="1:1">
      <c r="A3103" s="27"/>
    </row>
    <row r="3104" spans="1:1">
      <c r="A3104" s="27"/>
    </row>
    <row r="3105" spans="1:1">
      <c r="A3105" s="27"/>
    </row>
    <row r="3106" spans="1:1">
      <c r="A3106" s="27"/>
    </row>
    <row r="3107" spans="1:1">
      <c r="A3107" s="27"/>
    </row>
    <row r="3108" spans="1:1">
      <c r="A3108" s="27"/>
    </row>
    <row r="3109" spans="1:1">
      <c r="A3109" s="27"/>
    </row>
    <row r="3110" spans="1:1">
      <c r="A3110" s="27"/>
    </row>
    <row r="3111" spans="1:1">
      <c r="A3111" s="27"/>
    </row>
    <row r="3112" spans="1:1">
      <c r="A3112" s="27"/>
    </row>
    <row r="3113" spans="1:1">
      <c r="A3113" s="27"/>
    </row>
    <row r="3114" spans="1:1">
      <c r="A3114" s="27"/>
    </row>
    <row r="3115" spans="1:1">
      <c r="A3115" s="27"/>
    </row>
    <row r="3116" spans="1:1">
      <c r="A3116" s="27"/>
    </row>
    <row r="3117" spans="1:1">
      <c r="A3117" s="27"/>
    </row>
    <row r="3118" spans="1:1">
      <c r="A3118" s="27"/>
    </row>
    <row r="3119" spans="1:1">
      <c r="A3119" s="27"/>
    </row>
    <row r="3120" spans="1:1">
      <c r="A3120" s="27"/>
    </row>
    <row r="3121" spans="1:1">
      <c r="A3121" s="27"/>
    </row>
    <row r="3122" spans="1:1">
      <c r="A3122" s="27"/>
    </row>
    <row r="3123" spans="1:1">
      <c r="A3123" s="27"/>
    </row>
    <row r="3124" spans="1:1">
      <c r="A3124" s="27"/>
    </row>
    <row r="3125" spans="1:1">
      <c r="A3125" s="27"/>
    </row>
    <row r="3126" spans="1:1">
      <c r="A3126" s="27"/>
    </row>
    <row r="3127" spans="1:1">
      <c r="A3127" s="27"/>
    </row>
    <row r="3128" spans="1:1">
      <c r="A3128" s="27"/>
    </row>
    <row r="3129" spans="1:1">
      <c r="A3129" s="27"/>
    </row>
    <row r="3130" spans="1:1">
      <c r="A3130" s="27"/>
    </row>
    <row r="3131" spans="1:1">
      <c r="A3131" s="27"/>
    </row>
    <row r="3132" spans="1:1">
      <c r="A3132" s="27"/>
    </row>
    <row r="3133" spans="1:1">
      <c r="A3133" s="27"/>
    </row>
    <row r="3134" spans="1:1">
      <c r="A3134" s="27"/>
    </row>
    <row r="3135" spans="1:1">
      <c r="A3135" s="27"/>
    </row>
    <row r="3136" spans="1:1">
      <c r="A3136" s="27"/>
    </row>
    <row r="3137" spans="1:1">
      <c r="A3137" s="27"/>
    </row>
    <row r="3138" spans="1:1">
      <c r="A3138" s="27"/>
    </row>
    <row r="3139" spans="1:1">
      <c r="A3139" s="27"/>
    </row>
    <row r="3140" spans="1:1">
      <c r="A3140" s="27"/>
    </row>
    <row r="3141" spans="1:1">
      <c r="A3141" s="27"/>
    </row>
    <row r="3142" spans="1:1">
      <c r="A3142" s="27"/>
    </row>
    <row r="3143" spans="1:1">
      <c r="A3143" s="27"/>
    </row>
    <row r="3144" spans="1:1">
      <c r="A3144" s="27"/>
    </row>
    <row r="3145" spans="1:1">
      <c r="A3145" s="27"/>
    </row>
    <row r="3146" spans="1:1">
      <c r="A3146" s="27"/>
    </row>
    <row r="3147" spans="1:1">
      <c r="A3147" s="27"/>
    </row>
    <row r="3148" spans="1:1">
      <c r="A3148" s="27"/>
    </row>
    <row r="3149" spans="1:1">
      <c r="A3149" s="27"/>
    </row>
    <row r="3150" spans="1:1">
      <c r="A3150" s="27"/>
    </row>
    <row r="3151" spans="1:1">
      <c r="A3151" s="27"/>
    </row>
    <row r="3152" spans="1:1">
      <c r="A3152" s="27"/>
    </row>
    <row r="3153" spans="1:1">
      <c r="A3153" s="27"/>
    </row>
    <row r="3154" spans="1:1">
      <c r="A3154" s="27"/>
    </row>
    <row r="3155" spans="1:1">
      <c r="A3155" s="27"/>
    </row>
    <row r="3156" spans="1:1">
      <c r="A3156" s="27"/>
    </row>
    <row r="3157" spans="1:1">
      <c r="A3157" s="27"/>
    </row>
    <row r="3158" spans="1:1">
      <c r="A3158" s="27"/>
    </row>
    <row r="3159" spans="1:1">
      <c r="A3159" s="27"/>
    </row>
    <row r="3160" spans="1:1">
      <c r="A3160" s="27"/>
    </row>
    <row r="3161" spans="1:1">
      <c r="A3161" s="27"/>
    </row>
    <row r="3162" spans="1:1">
      <c r="A3162" s="27"/>
    </row>
    <row r="3163" spans="1:1">
      <c r="A3163" s="27"/>
    </row>
    <row r="3164" spans="1:1">
      <c r="A3164" s="27"/>
    </row>
    <row r="3165" spans="1:1">
      <c r="A3165" s="27"/>
    </row>
    <row r="3166" spans="1:1">
      <c r="A3166" s="27"/>
    </row>
    <row r="3167" spans="1:1">
      <c r="A3167" s="27"/>
    </row>
    <row r="3168" spans="1:1">
      <c r="A3168" s="27"/>
    </row>
    <row r="3169" spans="1:1">
      <c r="A3169" s="27"/>
    </row>
    <row r="3170" spans="1:1">
      <c r="A3170" s="27"/>
    </row>
    <row r="3171" spans="1:1">
      <c r="A3171" s="27"/>
    </row>
    <row r="3172" spans="1:1">
      <c r="A3172" s="27"/>
    </row>
    <row r="3173" spans="1:1">
      <c r="A3173" s="27"/>
    </row>
    <row r="3174" spans="1:1">
      <c r="A3174" s="27"/>
    </row>
    <row r="3175" spans="1:1">
      <c r="A3175" s="27"/>
    </row>
    <row r="3176" spans="1:1">
      <c r="A3176" s="27"/>
    </row>
    <row r="3177" spans="1:1">
      <c r="A3177" s="27"/>
    </row>
    <row r="3178" spans="1:1">
      <c r="A3178" s="27"/>
    </row>
    <row r="3179" spans="1:1">
      <c r="A3179" s="27"/>
    </row>
    <row r="3180" spans="1:1">
      <c r="A3180" s="27"/>
    </row>
    <row r="3181" spans="1:1">
      <c r="A3181" s="27"/>
    </row>
    <row r="3182" spans="1:1">
      <c r="A3182" s="27"/>
    </row>
    <row r="3183" spans="1:1">
      <c r="A3183" s="27"/>
    </row>
    <row r="3184" spans="1:1">
      <c r="A3184" s="27"/>
    </row>
    <row r="3185" spans="1:1">
      <c r="A3185" s="27"/>
    </row>
    <row r="3186" spans="1:1">
      <c r="A3186" s="27"/>
    </row>
    <row r="3187" spans="1:1">
      <c r="A3187" s="27"/>
    </row>
    <row r="3188" spans="1:1">
      <c r="A3188" s="27"/>
    </row>
    <row r="3189" spans="1:1">
      <c r="A3189" s="27"/>
    </row>
    <row r="3190" spans="1:1">
      <c r="A3190" s="27"/>
    </row>
    <row r="3191" spans="1:1">
      <c r="A3191" s="27"/>
    </row>
    <row r="3192" spans="1:1">
      <c r="A3192" s="27"/>
    </row>
    <row r="3193" spans="1:1">
      <c r="A3193" s="27"/>
    </row>
    <row r="3194" spans="1:1">
      <c r="A3194" s="27"/>
    </row>
    <row r="3195" spans="1:1">
      <c r="A3195" s="27"/>
    </row>
    <row r="3196" spans="1:1">
      <c r="A3196" s="27"/>
    </row>
    <row r="3197" spans="1:1">
      <c r="A3197" s="27"/>
    </row>
    <row r="3198" spans="1:1">
      <c r="A3198" s="27"/>
    </row>
    <row r="3199" spans="1:1">
      <c r="A3199" s="27"/>
    </row>
    <row r="3200" spans="1:1">
      <c r="A3200" s="27"/>
    </row>
    <row r="3201" spans="1:1">
      <c r="A3201" s="27"/>
    </row>
    <row r="3202" spans="1:1">
      <c r="A3202" s="27"/>
    </row>
    <row r="3203" spans="1:1">
      <c r="A3203" s="27"/>
    </row>
    <row r="3204" spans="1:1">
      <c r="A3204" s="27"/>
    </row>
    <row r="3205" spans="1:1">
      <c r="A3205" s="27"/>
    </row>
    <row r="3206" spans="1:1">
      <c r="A3206" s="27"/>
    </row>
    <row r="3207" spans="1:1">
      <c r="A3207" s="27"/>
    </row>
    <row r="3208" spans="1:1">
      <c r="A3208" s="27"/>
    </row>
    <row r="3209" spans="1:1">
      <c r="A3209" s="27"/>
    </row>
    <row r="3210" spans="1:1">
      <c r="A3210" s="27"/>
    </row>
    <row r="3211" spans="1:1">
      <c r="A3211" s="27"/>
    </row>
    <row r="3212" spans="1:1">
      <c r="A3212" s="27"/>
    </row>
    <row r="3213" spans="1:1">
      <c r="A3213" s="27"/>
    </row>
    <row r="3214" spans="1:1">
      <c r="A3214" s="27"/>
    </row>
    <row r="3215" spans="1:1">
      <c r="A3215" s="27"/>
    </row>
    <row r="3216" spans="1:1">
      <c r="A3216" s="27"/>
    </row>
    <row r="3217" spans="1:1">
      <c r="A3217" s="27"/>
    </row>
    <row r="3218" spans="1:1">
      <c r="A3218" s="27"/>
    </row>
    <row r="3219" spans="1:1">
      <c r="A3219" s="27"/>
    </row>
    <row r="3220" spans="1:1">
      <c r="A3220" s="27"/>
    </row>
    <row r="3221" spans="1:1">
      <c r="A3221" s="27"/>
    </row>
    <row r="3222" spans="1:1">
      <c r="A3222" s="27"/>
    </row>
    <row r="3223" spans="1:1">
      <c r="A3223" s="27"/>
    </row>
    <row r="3224" spans="1:1">
      <c r="A3224" s="27"/>
    </row>
    <row r="3225" spans="1:1">
      <c r="A3225" s="27"/>
    </row>
    <row r="3226" spans="1:1">
      <c r="A3226" s="27"/>
    </row>
    <row r="3227" spans="1:1">
      <c r="A3227" s="27"/>
    </row>
    <row r="3228" spans="1:1">
      <c r="A3228" s="27"/>
    </row>
    <row r="3229" spans="1:1">
      <c r="A3229" s="27"/>
    </row>
    <row r="3230" spans="1:1">
      <c r="A3230" s="27"/>
    </row>
    <row r="3231" spans="1:1">
      <c r="A3231" s="27"/>
    </row>
    <row r="3232" spans="1:1">
      <c r="A3232" s="27"/>
    </row>
    <row r="3233" spans="1:1">
      <c r="A3233" s="27"/>
    </row>
    <row r="3234" spans="1:1">
      <c r="A3234" s="27"/>
    </row>
    <row r="3235" spans="1:1">
      <c r="A3235" s="27"/>
    </row>
    <row r="3236" spans="1:1">
      <c r="A3236" s="27"/>
    </row>
    <row r="3237" spans="1:1">
      <c r="A3237" s="27"/>
    </row>
    <row r="3238" spans="1:1">
      <c r="A3238" s="27"/>
    </row>
    <row r="3239" spans="1:1">
      <c r="A3239" s="27"/>
    </row>
    <row r="3240" spans="1:1">
      <c r="A3240" s="27"/>
    </row>
    <row r="3241" spans="1:1">
      <c r="A3241" s="27"/>
    </row>
    <row r="3242" spans="1:1">
      <c r="A3242" s="27"/>
    </row>
    <row r="3243" spans="1:1">
      <c r="A3243" s="27"/>
    </row>
    <row r="3244" spans="1:1">
      <c r="A3244" s="27"/>
    </row>
    <row r="3245" spans="1:1">
      <c r="A3245" s="27"/>
    </row>
    <row r="3246" spans="1:1">
      <c r="A3246" s="27"/>
    </row>
    <row r="3247" spans="1:1">
      <c r="A3247" s="27"/>
    </row>
    <row r="3248" spans="1:1">
      <c r="A3248" s="27"/>
    </row>
    <row r="3249" spans="1:1">
      <c r="A3249" s="27"/>
    </row>
    <row r="3250" spans="1:1">
      <c r="A3250" s="27"/>
    </row>
    <row r="3251" spans="1:1">
      <c r="A3251" s="27"/>
    </row>
    <row r="3252" spans="1:1">
      <c r="A3252" s="27"/>
    </row>
    <row r="3253" spans="1:1">
      <c r="A3253" s="27"/>
    </row>
    <row r="3254" spans="1:1">
      <c r="A3254" s="27"/>
    </row>
    <row r="3255" spans="1:1">
      <c r="A3255" s="27"/>
    </row>
    <row r="3256" spans="1:1">
      <c r="A3256" s="27"/>
    </row>
    <row r="3257" spans="1:1">
      <c r="A3257" s="27"/>
    </row>
    <row r="3258" spans="1:1">
      <c r="A3258" s="27"/>
    </row>
    <row r="3259" spans="1:1">
      <c r="A3259" s="27"/>
    </row>
    <row r="3260" spans="1:1">
      <c r="A3260" s="27"/>
    </row>
    <row r="3261" spans="1:1">
      <c r="A3261" s="27"/>
    </row>
    <row r="3262" spans="1:1">
      <c r="A3262" s="27"/>
    </row>
    <row r="3263" spans="1:1">
      <c r="A3263" s="27"/>
    </row>
    <row r="3264" spans="1:1">
      <c r="A3264" s="27"/>
    </row>
    <row r="3265" spans="1:1">
      <c r="A3265" s="27"/>
    </row>
    <row r="3266" spans="1:1">
      <c r="A3266" s="27"/>
    </row>
    <row r="3267" spans="1:1">
      <c r="A3267" s="27"/>
    </row>
    <row r="3268" spans="1:1">
      <c r="A3268" s="27"/>
    </row>
    <row r="3269" spans="1:1">
      <c r="A3269" s="27"/>
    </row>
    <row r="3270" spans="1:1">
      <c r="A3270" s="27"/>
    </row>
    <row r="3271" spans="1:1">
      <c r="A3271" s="27"/>
    </row>
    <row r="3272" spans="1:1">
      <c r="A3272" s="27"/>
    </row>
    <row r="3273" spans="1:1">
      <c r="A3273" s="27"/>
    </row>
    <row r="3274" spans="1:1">
      <c r="A3274" s="27"/>
    </row>
    <row r="3275" spans="1:1">
      <c r="A3275" s="27"/>
    </row>
    <row r="3276" spans="1:1">
      <c r="A3276" s="27"/>
    </row>
    <row r="3277" spans="1:1">
      <c r="A3277" s="27"/>
    </row>
    <row r="3278" spans="1:1">
      <c r="A3278" s="27"/>
    </row>
    <row r="3279" spans="1:1">
      <c r="A3279" s="27"/>
    </row>
    <row r="3280" spans="1:1">
      <c r="A3280" s="27"/>
    </row>
    <row r="3281" spans="1:1">
      <c r="A3281" s="27"/>
    </row>
    <row r="3282" spans="1:1">
      <c r="A3282" s="27"/>
    </row>
    <row r="3283" spans="1:1">
      <c r="A3283" s="27"/>
    </row>
    <row r="3284" spans="1:1">
      <c r="A3284" s="27"/>
    </row>
    <row r="3285" spans="1:1">
      <c r="A3285" s="27"/>
    </row>
    <row r="3286" spans="1:1">
      <c r="A3286" s="27"/>
    </row>
    <row r="3287" spans="1:1">
      <c r="A3287" s="27"/>
    </row>
    <row r="3288" spans="1:1">
      <c r="A3288" s="27"/>
    </row>
    <row r="3289" spans="1:1">
      <c r="A3289" s="27"/>
    </row>
    <row r="3290" spans="1:1">
      <c r="A3290" s="27"/>
    </row>
    <row r="3291" spans="1:1">
      <c r="A3291" s="27"/>
    </row>
    <row r="3292" spans="1:1">
      <c r="A3292" s="27"/>
    </row>
    <row r="3293" spans="1:1">
      <c r="A3293" s="27"/>
    </row>
    <row r="3294" spans="1:1">
      <c r="A3294" s="27"/>
    </row>
    <row r="3295" spans="1:1">
      <c r="A3295" s="27"/>
    </row>
    <row r="3296" spans="1:1">
      <c r="A3296" s="27"/>
    </row>
    <row r="3297" spans="1:1">
      <c r="A3297" s="27"/>
    </row>
    <row r="3298" spans="1:1">
      <c r="A3298" s="27"/>
    </row>
    <row r="3299" spans="1:1">
      <c r="A3299" s="27"/>
    </row>
    <row r="3300" spans="1:1">
      <c r="A3300" s="27"/>
    </row>
    <row r="3301" spans="1:1">
      <c r="A3301" s="27"/>
    </row>
    <row r="3302" spans="1:1">
      <c r="A3302" s="27"/>
    </row>
    <row r="3303" spans="1:1">
      <c r="A3303" s="27"/>
    </row>
    <row r="3304" spans="1:1">
      <c r="A3304" s="27"/>
    </row>
    <row r="3305" spans="1:1">
      <c r="A3305" s="27"/>
    </row>
    <row r="3306" spans="1:1">
      <c r="A3306" s="27"/>
    </row>
    <row r="3307" spans="1:1">
      <c r="A3307" s="27"/>
    </row>
    <row r="3308" spans="1:1">
      <c r="A3308" s="27"/>
    </row>
    <row r="3309" spans="1:1">
      <c r="A3309" s="27"/>
    </row>
    <row r="3310" spans="1:1">
      <c r="A3310" s="27"/>
    </row>
    <row r="3311" spans="1:1">
      <c r="A3311" s="27"/>
    </row>
    <row r="3312" spans="1:1">
      <c r="A3312" s="27"/>
    </row>
    <row r="3313" spans="1:1">
      <c r="A3313" s="27"/>
    </row>
    <row r="3314" spans="1:1">
      <c r="A3314" s="27"/>
    </row>
    <row r="3315" spans="1:1">
      <c r="A3315" s="27"/>
    </row>
    <row r="3316" spans="1:1">
      <c r="A3316" s="27"/>
    </row>
    <row r="3317" spans="1:1">
      <c r="A3317" s="27"/>
    </row>
    <row r="3318" spans="1:1">
      <c r="A3318" s="27"/>
    </row>
    <row r="3319" spans="1:1">
      <c r="A3319" s="27"/>
    </row>
    <row r="3320" spans="1:1">
      <c r="A3320" s="27"/>
    </row>
    <row r="3321" spans="1:1">
      <c r="A3321" s="27"/>
    </row>
    <row r="3322" spans="1:1">
      <c r="A3322" s="27"/>
    </row>
    <row r="3323" spans="1:1">
      <c r="A3323" s="27"/>
    </row>
    <row r="3324" spans="1:1">
      <c r="A3324" s="27"/>
    </row>
    <row r="3325" spans="1:1">
      <c r="A3325" s="27"/>
    </row>
    <row r="3326" spans="1:1">
      <c r="A3326" s="27"/>
    </row>
    <row r="3327" spans="1:1">
      <c r="A3327" s="27"/>
    </row>
    <row r="3328" spans="1:1">
      <c r="A3328" s="27"/>
    </row>
    <row r="3329" spans="1:1">
      <c r="A3329" s="27"/>
    </row>
    <row r="3330" spans="1:1">
      <c r="A3330" s="27"/>
    </row>
    <row r="3331" spans="1:1">
      <c r="A3331" s="27"/>
    </row>
    <row r="3332" spans="1:1">
      <c r="A3332" s="27"/>
    </row>
    <row r="3333" spans="1:1">
      <c r="A3333" s="27"/>
    </row>
    <row r="3334" spans="1:1">
      <c r="A3334" s="27"/>
    </row>
    <row r="3335" spans="1:1">
      <c r="A3335" s="27"/>
    </row>
    <row r="3336" spans="1:1">
      <c r="A3336" s="27"/>
    </row>
    <row r="3337" spans="1:1">
      <c r="A3337" s="27"/>
    </row>
    <row r="3338" spans="1:1">
      <c r="A3338" s="27"/>
    </row>
    <row r="3339" spans="1:1">
      <c r="A3339" s="27"/>
    </row>
    <row r="3340" spans="1:1">
      <c r="A3340" s="27"/>
    </row>
    <row r="3341" spans="1:1">
      <c r="A3341" s="27"/>
    </row>
    <row r="3342" spans="1:1">
      <c r="A3342" s="27"/>
    </row>
    <row r="3343" spans="1:1">
      <c r="A3343" s="27"/>
    </row>
    <row r="3344" spans="1:1">
      <c r="A3344" s="27"/>
    </row>
    <row r="3345" spans="1:1">
      <c r="A3345" s="27"/>
    </row>
    <row r="3346" spans="1:1">
      <c r="A3346" s="27"/>
    </row>
    <row r="3347" spans="1:1">
      <c r="A3347" s="27"/>
    </row>
    <row r="3348" spans="1:1">
      <c r="A3348" s="27"/>
    </row>
    <row r="3349" spans="1:1">
      <c r="A3349" s="27"/>
    </row>
    <row r="3350" spans="1:1">
      <c r="A3350" s="27"/>
    </row>
    <row r="3351" spans="1:1">
      <c r="A3351" s="27"/>
    </row>
    <row r="3352" spans="1:1">
      <c r="A3352" s="27"/>
    </row>
    <row r="3353" spans="1:1">
      <c r="A3353" s="27"/>
    </row>
    <row r="3354" spans="1:1">
      <c r="A3354" s="27"/>
    </row>
    <row r="3355" spans="1:1">
      <c r="A3355" s="27"/>
    </row>
    <row r="3356" spans="1:1">
      <c r="A3356" s="27"/>
    </row>
    <row r="3357" spans="1:1">
      <c r="A3357" s="27"/>
    </row>
    <row r="3358" spans="1:1">
      <c r="A3358" s="27"/>
    </row>
    <row r="3359" spans="1:1">
      <c r="A3359" s="27"/>
    </row>
    <row r="3360" spans="1:1">
      <c r="A3360" s="27"/>
    </row>
    <row r="3361" spans="1:1">
      <c r="A3361" s="27"/>
    </row>
    <row r="3362" spans="1:1">
      <c r="A3362" s="27"/>
    </row>
    <row r="3363" spans="1:1">
      <c r="A3363" s="27"/>
    </row>
    <row r="3364" spans="1:1">
      <c r="A3364" s="27"/>
    </row>
    <row r="3365" spans="1:1">
      <c r="A3365" s="27"/>
    </row>
    <row r="3366" spans="1:1">
      <c r="A3366" s="27"/>
    </row>
    <row r="3367" spans="1:1">
      <c r="A3367" s="27"/>
    </row>
    <row r="3368" spans="1:1">
      <c r="A3368" s="27"/>
    </row>
    <row r="3369" spans="1:1">
      <c r="A3369" s="27"/>
    </row>
    <row r="3370" spans="1:1">
      <c r="A3370" s="27"/>
    </row>
    <row r="3371" spans="1:1">
      <c r="A3371" s="27"/>
    </row>
    <row r="3372" spans="1:1">
      <c r="A3372" s="27"/>
    </row>
    <row r="3373" spans="1:1">
      <c r="A3373" s="27"/>
    </row>
    <row r="3374" spans="1:1">
      <c r="A3374" s="27"/>
    </row>
    <row r="3375" spans="1:1">
      <c r="A3375" s="27"/>
    </row>
    <row r="3376" spans="1:1">
      <c r="A3376" s="27"/>
    </row>
    <row r="3377" spans="1:1">
      <c r="A3377" s="27"/>
    </row>
    <row r="3378" spans="1:1">
      <c r="A3378" s="27"/>
    </row>
    <row r="3379" spans="1:1">
      <c r="A3379" s="27"/>
    </row>
    <row r="3380" spans="1:1">
      <c r="A3380" s="27"/>
    </row>
    <row r="3381" spans="1:1">
      <c r="A3381" s="27"/>
    </row>
    <row r="3382" spans="1:1">
      <c r="A3382" s="27"/>
    </row>
    <row r="3383" spans="1:1">
      <c r="A3383" s="27"/>
    </row>
    <row r="3384" spans="1:1">
      <c r="A3384" s="27"/>
    </row>
    <row r="3385" spans="1:1">
      <c r="A3385" s="27"/>
    </row>
    <row r="3386" spans="1:1">
      <c r="A3386" s="27"/>
    </row>
    <row r="3387" spans="1:1">
      <c r="A3387" s="27"/>
    </row>
    <row r="3388" spans="1:1">
      <c r="A3388" s="27"/>
    </row>
    <row r="3389" spans="1:1">
      <c r="A3389" s="27"/>
    </row>
    <row r="3390" spans="1:1">
      <c r="A3390" s="27"/>
    </row>
    <row r="3391" spans="1:1">
      <c r="A3391" s="27"/>
    </row>
    <row r="3392" spans="1:1">
      <c r="A3392" s="27"/>
    </row>
    <row r="3393" spans="1:1">
      <c r="A3393" s="27"/>
    </row>
    <row r="3394" spans="1:1">
      <c r="A3394" s="27"/>
    </row>
    <row r="3395" spans="1:1">
      <c r="A3395" s="27"/>
    </row>
    <row r="3396" spans="1:1">
      <c r="A3396" s="27"/>
    </row>
    <row r="3397" spans="1:1">
      <c r="A3397" s="27"/>
    </row>
    <row r="3398" spans="1:1">
      <c r="A3398" s="27"/>
    </row>
    <row r="3399" spans="1:1">
      <c r="A3399" s="27"/>
    </row>
    <row r="3400" spans="1:1">
      <c r="A3400" s="27"/>
    </row>
    <row r="3401" spans="1:1">
      <c r="A3401" s="27"/>
    </row>
    <row r="3402" spans="1:1">
      <c r="A3402" s="27"/>
    </row>
    <row r="3403" spans="1:1">
      <c r="A3403" s="27"/>
    </row>
    <row r="3404" spans="1:1">
      <c r="A3404" s="27"/>
    </row>
    <row r="3405" spans="1:1">
      <c r="A3405" s="27"/>
    </row>
    <row r="3406" spans="1:1">
      <c r="A3406" s="27"/>
    </row>
    <row r="3407" spans="1:1">
      <c r="A3407" s="27"/>
    </row>
    <row r="3408" spans="1:1">
      <c r="A3408" s="27"/>
    </row>
    <row r="3409" spans="1:1">
      <c r="A3409" s="27"/>
    </row>
    <row r="3410" spans="1:1">
      <c r="A3410" s="27"/>
    </row>
    <row r="3411" spans="1:1">
      <c r="A3411" s="27"/>
    </row>
    <row r="3412" spans="1:1">
      <c r="A3412" s="27"/>
    </row>
    <row r="3413" spans="1:1">
      <c r="A3413" s="27"/>
    </row>
    <row r="3414" spans="1:1">
      <c r="A3414" s="27"/>
    </row>
    <row r="3415" spans="1:1">
      <c r="A3415" s="27"/>
    </row>
    <row r="3416" spans="1:1">
      <c r="A3416" s="27"/>
    </row>
    <row r="3417" spans="1:1">
      <c r="A3417" s="27"/>
    </row>
    <row r="3418" spans="1:1">
      <c r="A3418" s="27"/>
    </row>
    <row r="3419" spans="1:1">
      <c r="A3419" s="27"/>
    </row>
    <row r="3420" spans="1:1">
      <c r="A3420" s="27"/>
    </row>
    <row r="3421" spans="1:1">
      <c r="A3421" s="27"/>
    </row>
    <row r="3422" spans="1:1">
      <c r="A3422" s="27"/>
    </row>
    <row r="3423" spans="1:1">
      <c r="A3423" s="27"/>
    </row>
    <row r="3424" spans="1:1">
      <c r="A3424" s="27"/>
    </row>
    <row r="3425" spans="1:1">
      <c r="A3425" s="27"/>
    </row>
    <row r="3426" spans="1:1">
      <c r="A3426" s="27"/>
    </row>
    <row r="3427" spans="1:1">
      <c r="A3427" s="27"/>
    </row>
    <row r="3428" spans="1:1">
      <c r="A3428" s="27"/>
    </row>
    <row r="3429" spans="1:1">
      <c r="A3429" s="27"/>
    </row>
    <row r="3430" spans="1:1">
      <c r="A3430" s="27"/>
    </row>
    <row r="3431" spans="1:1">
      <c r="A3431" s="27"/>
    </row>
    <row r="3432" spans="1:1">
      <c r="A3432" s="27"/>
    </row>
    <row r="3433" spans="1:1">
      <c r="A3433" s="27"/>
    </row>
    <row r="3434" spans="1:1">
      <c r="A3434" s="27"/>
    </row>
    <row r="3435" spans="1:1">
      <c r="A3435" s="27"/>
    </row>
    <row r="3436" spans="1:1">
      <c r="A3436" s="27"/>
    </row>
    <row r="3437" spans="1:1">
      <c r="A3437" s="27"/>
    </row>
    <row r="3438" spans="1:1">
      <c r="A3438" s="27"/>
    </row>
    <row r="3439" spans="1:1">
      <c r="A3439" s="27"/>
    </row>
    <row r="3440" spans="1:1">
      <c r="A3440" s="27"/>
    </row>
    <row r="3441" spans="1:1">
      <c r="A3441" s="27"/>
    </row>
    <row r="3442" spans="1:1">
      <c r="A3442" s="27"/>
    </row>
    <row r="3443" spans="1:1">
      <c r="A3443" s="27"/>
    </row>
    <row r="3444" spans="1:1">
      <c r="A3444" s="27"/>
    </row>
    <row r="3445" spans="1:1">
      <c r="A3445" s="27"/>
    </row>
    <row r="3446" spans="1:1">
      <c r="A3446" s="27"/>
    </row>
    <row r="3447" spans="1:1">
      <c r="A3447" s="27"/>
    </row>
    <row r="3448" spans="1:1">
      <c r="A3448" s="27"/>
    </row>
    <row r="3449" spans="1:1">
      <c r="A3449" s="27"/>
    </row>
    <row r="3450" spans="1:1">
      <c r="A3450" s="27"/>
    </row>
    <row r="3451" spans="1:1">
      <c r="A3451" s="27"/>
    </row>
    <row r="3452" spans="1:1">
      <c r="A3452" s="27"/>
    </row>
    <row r="3453" spans="1:1">
      <c r="A3453" s="27"/>
    </row>
    <row r="3454" spans="1:1">
      <c r="A3454" s="27"/>
    </row>
    <row r="3455" spans="1:1">
      <c r="A3455" s="27"/>
    </row>
    <row r="3456" spans="1:1">
      <c r="A3456" s="27"/>
    </row>
    <row r="3457" spans="1:1">
      <c r="A3457" s="27"/>
    </row>
    <row r="3458" spans="1:1">
      <c r="A3458" s="27"/>
    </row>
    <row r="3459" spans="1:1">
      <c r="A3459" s="27"/>
    </row>
    <row r="3460" spans="1:1">
      <c r="A3460" s="27"/>
    </row>
    <row r="3461" spans="1:1">
      <c r="A3461" s="27"/>
    </row>
    <row r="3462" spans="1:1">
      <c r="A3462" s="27"/>
    </row>
    <row r="3463" spans="1:1">
      <c r="A3463" s="27"/>
    </row>
    <row r="3464" spans="1:1">
      <c r="A3464" s="27"/>
    </row>
    <row r="3465" spans="1:1">
      <c r="A3465" s="27"/>
    </row>
    <row r="3466" spans="1:1">
      <c r="A3466" s="27"/>
    </row>
    <row r="3467" spans="1:1">
      <c r="A3467" s="27"/>
    </row>
    <row r="3468" spans="1:1">
      <c r="A3468" s="27"/>
    </row>
    <row r="3469" spans="1:1">
      <c r="A3469" s="27"/>
    </row>
    <row r="3470" spans="1:1">
      <c r="A3470" s="27"/>
    </row>
    <row r="3471" spans="1:1">
      <c r="A3471" s="27"/>
    </row>
    <row r="3472" spans="1:1">
      <c r="A3472" s="27"/>
    </row>
    <row r="3473" spans="1:1">
      <c r="A3473" s="27"/>
    </row>
    <row r="3474" spans="1:1">
      <c r="A3474" s="27"/>
    </row>
    <row r="3475" spans="1:1">
      <c r="A3475" s="27"/>
    </row>
    <row r="3476" spans="1:1">
      <c r="A3476" s="27"/>
    </row>
    <row r="3477" spans="1:1">
      <c r="A3477" s="27"/>
    </row>
    <row r="3478" spans="1:1">
      <c r="A3478" s="27"/>
    </row>
    <row r="3479" spans="1:1">
      <c r="A3479" s="27"/>
    </row>
    <row r="3480" spans="1:1">
      <c r="A3480" s="27"/>
    </row>
    <row r="3481" spans="1:1">
      <c r="A3481" s="27"/>
    </row>
    <row r="3482" spans="1:1">
      <c r="A3482" s="27"/>
    </row>
    <row r="3483" spans="1:1">
      <c r="A3483" s="27"/>
    </row>
    <row r="3484" spans="1:1">
      <c r="A3484" s="27"/>
    </row>
    <row r="3485" spans="1:1">
      <c r="A3485" s="27"/>
    </row>
    <row r="3486" spans="1:1">
      <c r="A3486" s="27"/>
    </row>
    <row r="3487" spans="1:1">
      <c r="A3487" s="27"/>
    </row>
    <row r="3488" spans="1:1">
      <c r="A3488" s="27"/>
    </row>
    <row r="3489" spans="1:1">
      <c r="A3489" s="27"/>
    </row>
    <row r="3490" spans="1:1">
      <c r="A3490" s="27"/>
    </row>
    <row r="3491" spans="1:1">
      <c r="A3491" s="27"/>
    </row>
    <row r="3492" spans="1:1">
      <c r="A3492" s="27"/>
    </row>
    <row r="3493" spans="1:1">
      <c r="A3493" s="27"/>
    </row>
    <row r="3494" spans="1:1">
      <c r="A3494" s="27"/>
    </row>
    <row r="3495" spans="1:1">
      <c r="A3495" s="27"/>
    </row>
    <row r="3496" spans="1:1">
      <c r="A3496" s="27"/>
    </row>
    <row r="3497" spans="1:1">
      <c r="A3497" s="27"/>
    </row>
    <row r="3498" spans="1:1">
      <c r="A3498" s="27"/>
    </row>
    <row r="3499" spans="1:1">
      <c r="A3499" s="27"/>
    </row>
    <row r="3500" spans="1:1">
      <c r="A3500" s="27"/>
    </row>
    <row r="3501" spans="1:1">
      <c r="A3501" s="27"/>
    </row>
    <row r="3502" spans="1:1">
      <c r="A3502" s="27"/>
    </row>
    <row r="3503" spans="1:1">
      <c r="A3503" s="27"/>
    </row>
    <row r="3504" spans="1:1">
      <c r="A3504" s="27"/>
    </row>
    <row r="3505" spans="1:1">
      <c r="A3505" s="27"/>
    </row>
    <row r="3506" spans="1:1">
      <c r="A3506" s="27"/>
    </row>
    <row r="3507" spans="1:1">
      <c r="A3507" s="27"/>
    </row>
    <row r="3508" spans="1:1">
      <c r="A3508" s="27"/>
    </row>
    <row r="3509" spans="1:1">
      <c r="A3509" s="27"/>
    </row>
    <row r="3510" spans="1:1">
      <c r="A3510" s="27"/>
    </row>
    <row r="3511" spans="1:1">
      <c r="A3511" s="27"/>
    </row>
    <row r="3512" spans="1:1">
      <c r="A3512" s="27"/>
    </row>
    <row r="3513" spans="1:1">
      <c r="A3513" s="27"/>
    </row>
    <row r="3514" spans="1:1">
      <c r="A3514" s="27"/>
    </row>
    <row r="3515" spans="1:1">
      <c r="A3515" s="27"/>
    </row>
    <row r="3516" spans="1:1">
      <c r="A3516" s="27"/>
    </row>
    <row r="3517" spans="1:1">
      <c r="A3517" s="27"/>
    </row>
    <row r="3518" spans="1:1">
      <c r="A3518" s="27"/>
    </row>
    <row r="3519" spans="1:1">
      <c r="A3519" s="27"/>
    </row>
    <row r="3520" spans="1:1">
      <c r="A3520" s="27"/>
    </row>
    <row r="3521" spans="1:1">
      <c r="A3521" s="27"/>
    </row>
    <row r="3522" spans="1:1">
      <c r="A3522" s="27"/>
    </row>
    <row r="3523" spans="1:1">
      <c r="A3523" s="27"/>
    </row>
    <row r="3524" spans="1:1">
      <c r="A3524" s="27"/>
    </row>
    <row r="3525" spans="1:1">
      <c r="A3525" s="27"/>
    </row>
    <row r="3526" spans="1:1">
      <c r="A3526" s="27"/>
    </row>
    <row r="3527" spans="1:1">
      <c r="A3527" s="27"/>
    </row>
    <row r="3528" spans="1:1">
      <c r="A3528" s="27"/>
    </row>
    <row r="3529" spans="1:1">
      <c r="A3529" s="27"/>
    </row>
    <row r="3530" spans="1:1">
      <c r="A3530" s="27"/>
    </row>
    <row r="3531" spans="1:1">
      <c r="A3531" s="27"/>
    </row>
    <row r="3532" spans="1:1">
      <c r="A3532" s="27"/>
    </row>
    <row r="3533" spans="1:1">
      <c r="A3533" s="27"/>
    </row>
    <row r="3534" spans="1:1">
      <c r="A3534" s="27"/>
    </row>
    <row r="3535" spans="1:1">
      <c r="A3535" s="27"/>
    </row>
    <row r="3536" spans="1:1">
      <c r="A3536" s="27"/>
    </row>
    <row r="3537" spans="1:1">
      <c r="A3537" s="27"/>
    </row>
    <row r="3538" spans="1:1">
      <c r="A3538" s="27"/>
    </row>
    <row r="3539" spans="1:1">
      <c r="A3539" s="27"/>
    </row>
    <row r="3540" spans="1:1">
      <c r="A3540" s="27"/>
    </row>
    <row r="3541" spans="1:1">
      <c r="A3541" s="27"/>
    </row>
    <row r="3542" spans="1:1">
      <c r="A3542" s="27"/>
    </row>
    <row r="3543" spans="1:1">
      <c r="A3543" s="27"/>
    </row>
    <row r="3544" spans="1:1">
      <c r="A3544" s="27"/>
    </row>
    <row r="3545" spans="1:1">
      <c r="A3545" s="27"/>
    </row>
    <row r="3546" spans="1:1">
      <c r="A3546" s="27"/>
    </row>
    <row r="3547" spans="1:1">
      <c r="A3547" s="27"/>
    </row>
    <row r="3548" spans="1:1">
      <c r="A3548" s="27"/>
    </row>
    <row r="3549" spans="1:1">
      <c r="A3549" s="27"/>
    </row>
    <row r="3550" spans="1:1">
      <c r="A3550" s="27"/>
    </row>
    <row r="3551" spans="1:1">
      <c r="A3551" s="27"/>
    </row>
    <row r="3552" spans="1:1">
      <c r="A3552" s="27"/>
    </row>
    <row r="3553" spans="1:1">
      <c r="A3553" s="27"/>
    </row>
    <row r="3554" spans="1:1">
      <c r="A3554" s="27"/>
    </row>
    <row r="3555" spans="1:1">
      <c r="A3555" s="27"/>
    </row>
    <row r="3556" spans="1:1">
      <c r="A3556" s="27"/>
    </row>
    <row r="3557" spans="1:1">
      <c r="A3557" s="27"/>
    </row>
    <row r="3558" spans="1:1">
      <c r="A3558" s="27"/>
    </row>
    <row r="3559" spans="1:1">
      <c r="A3559" s="27"/>
    </row>
    <row r="3560" spans="1:1">
      <c r="A3560" s="27"/>
    </row>
    <row r="3561" spans="1:1">
      <c r="A3561" s="27"/>
    </row>
    <row r="3562" spans="1:1">
      <c r="A3562" s="27"/>
    </row>
    <row r="3563" spans="1:1">
      <c r="A3563" s="27"/>
    </row>
    <row r="3564" spans="1:1">
      <c r="A3564" s="27"/>
    </row>
    <row r="3565" spans="1:1">
      <c r="A3565" s="27"/>
    </row>
    <row r="3566" spans="1:1">
      <c r="A3566" s="27"/>
    </row>
    <row r="3567" spans="1:1">
      <c r="A3567" s="27"/>
    </row>
    <row r="3568" spans="1:1">
      <c r="A3568" s="27"/>
    </row>
    <row r="3569" spans="1:1">
      <c r="A3569" s="27"/>
    </row>
    <row r="3570" spans="1:1">
      <c r="A3570" s="27"/>
    </row>
    <row r="3571" spans="1:1">
      <c r="A3571" s="27"/>
    </row>
    <row r="3572" spans="1:1">
      <c r="A3572" s="27"/>
    </row>
    <row r="3573" spans="1:1">
      <c r="A3573" s="27"/>
    </row>
    <row r="3574" spans="1:1">
      <c r="A3574" s="27"/>
    </row>
    <row r="3575" spans="1:1">
      <c r="A3575" s="27"/>
    </row>
    <row r="3576" spans="1:1">
      <c r="A3576" s="27"/>
    </row>
    <row r="3577" spans="1:1">
      <c r="A3577" s="27"/>
    </row>
    <row r="3578" spans="1:1">
      <c r="A3578" s="27"/>
    </row>
    <row r="3579" spans="1:1">
      <c r="A3579" s="27"/>
    </row>
    <row r="3580" spans="1:1">
      <c r="A3580" s="27"/>
    </row>
    <row r="3581" spans="1:1">
      <c r="A3581" s="27"/>
    </row>
    <row r="3582" spans="1:1">
      <c r="A3582" s="27"/>
    </row>
    <row r="3583" spans="1:1">
      <c r="A3583" s="27"/>
    </row>
    <row r="3584" spans="1:1">
      <c r="A3584" s="27"/>
    </row>
    <row r="3585" spans="1:1">
      <c r="A3585" s="27"/>
    </row>
    <row r="3586" spans="1:1">
      <c r="A3586" s="27"/>
    </row>
    <row r="3587" spans="1:1">
      <c r="A3587" s="27"/>
    </row>
    <row r="3588" spans="1:1">
      <c r="A3588" s="27"/>
    </row>
    <row r="3589" spans="1:1">
      <c r="A3589" s="27"/>
    </row>
    <row r="3590" spans="1:1">
      <c r="A3590" s="27"/>
    </row>
    <row r="3591" spans="1:1">
      <c r="A3591" s="27"/>
    </row>
    <row r="3592" spans="1:1">
      <c r="A3592" s="27"/>
    </row>
    <row r="3593" spans="1:1">
      <c r="A3593" s="27"/>
    </row>
    <row r="3594" spans="1:1">
      <c r="A3594" s="27"/>
    </row>
    <row r="3595" spans="1:1">
      <c r="A3595" s="27"/>
    </row>
    <row r="3596" spans="1:1">
      <c r="A3596" s="27"/>
    </row>
    <row r="3597" spans="1:1">
      <c r="A3597" s="27"/>
    </row>
    <row r="3598" spans="1:1">
      <c r="A3598" s="27"/>
    </row>
    <row r="3599" spans="1:1">
      <c r="A3599" s="27"/>
    </row>
    <row r="3600" spans="1:1">
      <c r="A3600" s="27"/>
    </row>
    <row r="3601" spans="1:1">
      <c r="A3601" s="27"/>
    </row>
    <row r="3602" spans="1:1">
      <c r="A3602" s="27"/>
    </row>
    <row r="3603" spans="1:1">
      <c r="A3603" s="27"/>
    </row>
    <row r="3604" spans="1:1">
      <c r="A3604" s="27"/>
    </row>
    <row r="3605" spans="1:1">
      <c r="A3605" s="27"/>
    </row>
    <row r="3606" spans="1:1">
      <c r="A3606" s="27"/>
    </row>
    <row r="3607" spans="1:1">
      <c r="A3607" s="27"/>
    </row>
    <row r="3608" spans="1:1">
      <c r="A3608" s="27"/>
    </row>
    <row r="3609" spans="1:1">
      <c r="A3609" s="27"/>
    </row>
    <row r="3610" spans="1:1">
      <c r="A3610" s="27"/>
    </row>
    <row r="3611" spans="1:1">
      <c r="A3611" s="27"/>
    </row>
    <row r="3612" spans="1:1">
      <c r="A3612" s="27"/>
    </row>
    <row r="3613" spans="1:1">
      <c r="A3613" s="27"/>
    </row>
    <row r="3614" spans="1:1">
      <c r="A3614" s="27"/>
    </row>
    <row r="3615" spans="1:1">
      <c r="A3615" s="27"/>
    </row>
    <row r="3616" spans="1:1">
      <c r="A3616" s="27"/>
    </row>
    <row r="3617" spans="1:1">
      <c r="A3617" s="27"/>
    </row>
    <row r="3618" spans="1:1">
      <c r="A3618" s="27"/>
    </row>
    <row r="3619" spans="1:1">
      <c r="A3619" s="27"/>
    </row>
    <row r="3620" spans="1:1">
      <c r="A3620" s="27"/>
    </row>
    <row r="3621" spans="1:1">
      <c r="A3621" s="27"/>
    </row>
    <row r="3622" spans="1:1">
      <c r="A3622" s="27"/>
    </row>
    <row r="3623" spans="1:1">
      <c r="A3623" s="27"/>
    </row>
    <row r="3624" spans="1:1">
      <c r="A3624" s="27"/>
    </row>
    <row r="3625" spans="1:1">
      <c r="A3625" s="27"/>
    </row>
    <row r="3626" spans="1:1">
      <c r="A3626" s="27"/>
    </row>
    <row r="3627" spans="1:1">
      <c r="A3627" s="27"/>
    </row>
    <row r="3628" spans="1:1">
      <c r="A3628" s="27"/>
    </row>
    <row r="3629" spans="1:1">
      <c r="A3629" s="27"/>
    </row>
    <row r="3630" spans="1:1">
      <c r="A3630" s="27"/>
    </row>
    <row r="3631" spans="1:1">
      <c r="A3631" s="27"/>
    </row>
    <row r="3632" spans="1:1">
      <c r="A3632" s="27"/>
    </row>
    <row r="3633" spans="1:1">
      <c r="A3633" s="27"/>
    </row>
    <row r="3634" spans="1:1">
      <c r="A3634" s="27"/>
    </row>
    <row r="3635" spans="1:1">
      <c r="A3635" s="27"/>
    </row>
    <row r="3636" spans="1:1">
      <c r="A3636" s="27"/>
    </row>
    <row r="3637" spans="1:1">
      <c r="A3637" s="27"/>
    </row>
    <row r="3638" spans="1:1">
      <c r="A3638" s="27"/>
    </row>
    <row r="3639" spans="1:1">
      <c r="A3639" s="27"/>
    </row>
    <row r="3640" spans="1:1">
      <c r="A3640" s="27"/>
    </row>
    <row r="3641" spans="1:1">
      <c r="A3641" s="27"/>
    </row>
    <row r="3642" spans="1:1">
      <c r="A3642" s="27"/>
    </row>
    <row r="3643" spans="1:1">
      <c r="A3643" s="27"/>
    </row>
    <row r="3644" spans="1:1">
      <c r="A3644" s="27"/>
    </row>
    <row r="3645" spans="1:1">
      <c r="A3645" s="27"/>
    </row>
    <row r="3646" spans="1:1">
      <c r="A3646" s="27"/>
    </row>
    <row r="3647" spans="1:1">
      <c r="A3647" s="27"/>
    </row>
    <row r="3648" spans="1:1">
      <c r="A3648" s="27"/>
    </row>
    <row r="3649" spans="1:1">
      <c r="A3649" s="27"/>
    </row>
    <row r="3650" spans="1:1">
      <c r="A3650" s="27"/>
    </row>
    <row r="3651" spans="1:1">
      <c r="A3651" s="27"/>
    </row>
    <row r="3652" spans="1:1">
      <c r="A3652" s="27"/>
    </row>
    <row r="3653" spans="1:1">
      <c r="A3653" s="27"/>
    </row>
    <row r="3654" spans="1:1">
      <c r="A3654" s="27"/>
    </row>
    <row r="3655" spans="1:1">
      <c r="A3655" s="27"/>
    </row>
    <row r="3656" spans="1:1">
      <c r="A3656" s="27"/>
    </row>
    <row r="3657" spans="1:1">
      <c r="A3657" s="27"/>
    </row>
    <row r="3658" spans="1:1">
      <c r="A3658" s="27"/>
    </row>
    <row r="3659" spans="1:1">
      <c r="A3659" s="27"/>
    </row>
    <row r="3660" spans="1:1">
      <c r="A3660" s="27"/>
    </row>
    <row r="3661" spans="1:1">
      <c r="A3661" s="27"/>
    </row>
    <row r="3662" spans="1:1">
      <c r="A3662" s="27"/>
    </row>
    <row r="3663" spans="1:1">
      <c r="A3663" s="27"/>
    </row>
    <row r="3664" spans="1:1">
      <c r="A3664" s="27"/>
    </row>
    <row r="3665" spans="1:1">
      <c r="A3665" s="27"/>
    </row>
    <row r="3666" spans="1:1">
      <c r="A3666" s="27"/>
    </row>
    <row r="3667" spans="1:1">
      <c r="A3667" s="27"/>
    </row>
    <row r="3668" spans="1:1">
      <c r="A3668" s="27"/>
    </row>
    <row r="3669" spans="1:1">
      <c r="A3669" s="27"/>
    </row>
    <row r="3670" spans="1:1">
      <c r="A3670" s="27"/>
    </row>
    <row r="3671" spans="1:1">
      <c r="A3671" s="27"/>
    </row>
    <row r="3672" spans="1:1">
      <c r="A3672" s="27"/>
    </row>
    <row r="3673" spans="1:1">
      <c r="A3673" s="27"/>
    </row>
    <row r="3674" spans="1:1">
      <c r="A3674" s="27"/>
    </row>
    <row r="3675" spans="1:1">
      <c r="A3675" s="27"/>
    </row>
    <row r="3676" spans="1:1">
      <c r="A3676" s="27"/>
    </row>
    <row r="3677" spans="1:1">
      <c r="A3677" s="27"/>
    </row>
    <row r="3678" spans="1:1">
      <c r="A3678" s="27"/>
    </row>
    <row r="3679" spans="1:1">
      <c r="A3679" s="27"/>
    </row>
    <row r="3680" spans="1:1">
      <c r="A3680" s="27"/>
    </row>
    <row r="3681" spans="1:1">
      <c r="A3681" s="27"/>
    </row>
    <row r="3682" spans="1:1">
      <c r="A3682" s="27"/>
    </row>
    <row r="3683" spans="1:1">
      <c r="A3683" s="27"/>
    </row>
    <row r="3684" spans="1:1">
      <c r="A3684" s="27"/>
    </row>
    <row r="3685" spans="1:1">
      <c r="A3685" s="27"/>
    </row>
    <row r="3686" spans="1:1">
      <c r="A3686" s="27"/>
    </row>
    <row r="3687" spans="1:1">
      <c r="A3687" s="27"/>
    </row>
    <row r="3688" spans="1:1">
      <c r="A3688" s="27"/>
    </row>
    <row r="3689" spans="1:1">
      <c r="A3689" s="27"/>
    </row>
    <row r="3690" spans="1:1">
      <c r="A3690" s="27"/>
    </row>
    <row r="3691" spans="1:1">
      <c r="A3691" s="27"/>
    </row>
    <row r="3692" spans="1:1">
      <c r="A3692" s="27"/>
    </row>
    <row r="3693" spans="1:1">
      <c r="A3693" s="27"/>
    </row>
    <row r="3694" spans="1:1">
      <c r="A3694" s="27"/>
    </row>
    <row r="3695" spans="1:1">
      <c r="A3695" s="27"/>
    </row>
    <row r="3696" spans="1:1">
      <c r="A3696" s="27"/>
    </row>
    <row r="3697" spans="1:1">
      <c r="A3697" s="27"/>
    </row>
    <row r="3698" spans="1:1">
      <c r="A3698" s="27"/>
    </row>
    <row r="3699" spans="1:1">
      <c r="A3699" s="27"/>
    </row>
    <row r="3700" spans="1:1">
      <c r="A3700" s="27"/>
    </row>
    <row r="3701" spans="1:1">
      <c r="A3701" s="27"/>
    </row>
    <row r="3702" spans="1:1">
      <c r="A3702" s="27"/>
    </row>
    <row r="3703" spans="1:1">
      <c r="A3703" s="27"/>
    </row>
    <row r="3704" spans="1:1">
      <c r="A3704" s="27"/>
    </row>
    <row r="3705" spans="1:1">
      <c r="A3705" s="27"/>
    </row>
    <row r="3706" spans="1:1">
      <c r="A3706" s="27"/>
    </row>
    <row r="3707" spans="1:1">
      <c r="A3707" s="27"/>
    </row>
    <row r="3708" spans="1:1">
      <c r="A3708" s="27"/>
    </row>
    <row r="3709" spans="1:1">
      <c r="A3709" s="27"/>
    </row>
    <row r="3710" spans="1:1">
      <c r="A3710" s="27"/>
    </row>
    <row r="3711" spans="1:1">
      <c r="A3711" s="27"/>
    </row>
    <row r="3712" spans="1:1">
      <c r="A3712" s="27"/>
    </row>
    <row r="3713" spans="1:1">
      <c r="A3713" s="27"/>
    </row>
    <row r="3714" spans="1:1">
      <c r="A3714" s="27"/>
    </row>
    <row r="3715" spans="1:1">
      <c r="A3715" s="27"/>
    </row>
    <row r="3716" spans="1:1">
      <c r="A3716" s="27"/>
    </row>
    <row r="3717" spans="1:1">
      <c r="A3717" s="27"/>
    </row>
    <row r="3718" spans="1:1">
      <c r="A3718" s="27"/>
    </row>
    <row r="3719" spans="1:1">
      <c r="A3719" s="27"/>
    </row>
    <row r="3720" spans="1:1">
      <c r="A3720" s="27"/>
    </row>
    <row r="3721" spans="1:1">
      <c r="A3721" s="27"/>
    </row>
    <row r="3722" spans="1:1">
      <c r="A3722" s="27"/>
    </row>
    <row r="3723" spans="1:1">
      <c r="A3723" s="27"/>
    </row>
    <row r="3724" spans="1:1">
      <c r="A3724" s="27"/>
    </row>
    <row r="3725" spans="1:1">
      <c r="A3725" s="27"/>
    </row>
    <row r="3726" spans="1:1">
      <c r="A3726" s="27"/>
    </row>
    <row r="3727" spans="1:1">
      <c r="A3727" s="27"/>
    </row>
    <row r="3728" spans="1:1">
      <c r="A3728" s="27"/>
    </row>
    <row r="3729" spans="1:1">
      <c r="A3729" s="27"/>
    </row>
    <row r="3730" spans="1:1">
      <c r="A3730" s="27"/>
    </row>
    <row r="3731" spans="1:1">
      <c r="A3731" s="27"/>
    </row>
    <row r="3732" spans="1:1">
      <c r="A3732" s="27"/>
    </row>
    <row r="3733" spans="1:1">
      <c r="A3733" s="27"/>
    </row>
    <row r="3734" spans="1:1">
      <c r="A3734" s="27"/>
    </row>
    <row r="3735" spans="1:1">
      <c r="A3735" s="27"/>
    </row>
    <row r="3736" spans="1:1">
      <c r="A3736" s="27"/>
    </row>
    <row r="3737" spans="1:1">
      <c r="A3737" s="27"/>
    </row>
    <row r="3738" spans="1:1">
      <c r="A3738" s="27"/>
    </row>
    <row r="3739" spans="1:1">
      <c r="A3739" s="27"/>
    </row>
    <row r="3740" spans="1:1">
      <c r="A3740" s="27"/>
    </row>
    <row r="3741" spans="1:1">
      <c r="A3741" s="27"/>
    </row>
    <row r="3742" spans="1:1">
      <c r="A3742" s="27"/>
    </row>
    <row r="3743" spans="1:1">
      <c r="A3743" s="27"/>
    </row>
    <row r="3744" spans="1:1">
      <c r="A3744" s="27"/>
    </row>
    <row r="3745" spans="1:1">
      <c r="A3745" s="27"/>
    </row>
    <row r="3746" spans="1:1">
      <c r="A3746" s="27"/>
    </row>
    <row r="3747" spans="1:1">
      <c r="A3747" s="27"/>
    </row>
    <row r="3748" spans="1:1">
      <c r="A3748" s="27"/>
    </row>
    <row r="3749" spans="1:1">
      <c r="A3749" s="27"/>
    </row>
    <row r="3750" spans="1:1">
      <c r="A3750" s="27"/>
    </row>
    <row r="3751" spans="1:1">
      <c r="A3751" s="27"/>
    </row>
    <row r="3752" spans="1:1">
      <c r="A3752" s="27"/>
    </row>
    <row r="3753" spans="1:1">
      <c r="A3753" s="27"/>
    </row>
    <row r="3754" spans="1:1">
      <c r="A3754" s="27"/>
    </row>
    <row r="3755" spans="1:1">
      <c r="A3755" s="27"/>
    </row>
    <row r="3756" spans="1:1">
      <c r="A3756" s="27"/>
    </row>
    <row r="3757" spans="1:1">
      <c r="A3757" s="27"/>
    </row>
    <row r="3758" spans="1:1">
      <c r="A3758" s="27"/>
    </row>
    <row r="3759" spans="1:1">
      <c r="A3759" s="27"/>
    </row>
    <row r="3760" spans="1:1">
      <c r="A3760" s="27"/>
    </row>
    <row r="3761" spans="1:1">
      <c r="A3761" s="27"/>
    </row>
    <row r="3762" spans="1:1">
      <c r="A3762" s="27"/>
    </row>
    <row r="3763" spans="1:1">
      <c r="A3763" s="27"/>
    </row>
    <row r="3764" spans="1:1">
      <c r="A3764" s="27"/>
    </row>
    <row r="3765" spans="1:1">
      <c r="A3765" s="27"/>
    </row>
    <row r="3766" spans="1:1">
      <c r="A3766" s="27"/>
    </row>
    <row r="3767" spans="1:1">
      <c r="A3767" s="27"/>
    </row>
    <row r="3768" spans="1:1">
      <c r="A3768" s="27"/>
    </row>
    <row r="3769" spans="1:1">
      <c r="A3769" s="27"/>
    </row>
    <row r="3770" spans="1:1">
      <c r="A3770" s="27"/>
    </row>
    <row r="3771" spans="1:1">
      <c r="A3771" s="27"/>
    </row>
    <row r="3772" spans="1:1">
      <c r="A3772" s="27"/>
    </row>
    <row r="3773" spans="1:1">
      <c r="A3773" s="27"/>
    </row>
    <row r="3774" spans="1:1">
      <c r="A3774" s="27"/>
    </row>
    <row r="3775" spans="1:1">
      <c r="A3775" s="27"/>
    </row>
    <row r="3776" spans="1:1">
      <c r="A3776" s="27"/>
    </row>
    <row r="3777" spans="1:1">
      <c r="A3777" s="27"/>
    </row>
    <row r="3778" spans="1:1">
      <c r="A3778" s="27"/>
    </row>
    <row r="3779" spans="1:1">
      <c r="A3779" s="27"/>
    </row>
    <row r="3780" spans="1:1">
      <c r="A3780" s="27"/>
    </row>
    <row r="3781" spans="1:1">
      <c r="A3781" s="27"/>
    </row>
    <row r="3782" spans="1:1">
      <c r="A3782" s="27"/>
    </row>
    <row r="3783" spans="1:1">
      <c r="A3783" s="27"/>
    </row>
    <row r="3784" spans="1:1">
      <c r="A3784" s="27"/>
    </row>
    <row r="3785" spans="1:1">
      <c r="A3785" s="27"/>
    </row>
    <row r="3786" spans="1:1">
      <c r="A3786" s="27"/>
    </row>
    <row r="3787" spans="1:1">
      <c r="A3787" s="27"/>
    </row>
    <row r="3788" spans="1:1">
      <c r="A3788" s="27"/>
    </row>
    <row r="3789" spans="1:1">
      <c r="A3789" s="27"/>
    </row>
    <row r="3790" spans="1:1">
      <c r="A3790" s="27"/>
    </row>
    <row r="3791" spans="1:1">
      <c r="A3791" s="27"/>
    </row>
    <row r="3792" spans="1:1">
      <c r="A3792" s="27"/>
    </row>
    <row r="3793" spans="1:1">
      <c r="A3793" s="27"/>
    </row>
    <row r="3794" spans="1:1">
      <c r="A3794" s="27"/>
    </row>
    <row r="3795" spans="1:1">
      <c r="A3795" s="27"/>
    </row>
    <row r="3796" spans="1:1">
      <c r="A3796" s="27"/>
    </row>
    <row r="3797" spans="1:1">
      <c r="A3797" s="27"/>
    </row>
    <row r="3798" spans="1:1">
      <c r="A3798" s="27"/>
    </row>
    <row r="3799" spans="1:1">
      <c r="A3799" s="27"/>
    </row>
    <row r="3800" spans="1:1">
      <c r="A3800" s="27"/>
    </row>
    <row r="3801" spans="1:1">
      <c r="A3801" s="27"/>
    </row>
    <row r="3802" spans="1:1">
      <c r="A3802" s="27"/>
    </row>
    <row r="3803" spans="1:1">
      <c r="A3803" s="27"/>
    </row>
    <row r="3804" spans="1:1">
      <c r="A3804" s="27"/>
    </row>
    <row r="3805" spans="1:1">
      <c r="A3805" s="27"/>
    </row>
    <row r="3806" spans="1:1">
      <c r="A3806" s="27"/>
    </row>
    <row r="3807" spans="1:1">
      <c r="A3807" s="27"/>
    </row>
    <row r="3808" spans="1:1">
      <c r="A3808" s="27"/>
    </row>
    <row r="3809" spans="1:1">
      <c r="A3809" s="27"/>
    </row>
    <row r="3810" spans="1:1">
      <c r="A3810" s="27"/>
    </row>
    <row r="3811" spans="1:1">
      <c r="A3811" s="27"/>
    </row>
    <row r="3812" spans="1:1">
      <c r="A3812" s="27"/>
    </row>
    <row r="3813" spans="1:1">
      <c r="A3813" s="27"/>
    </row>
    <row r="3814" spans="1:1">
      <c r="A3814" s="27"/>
    </row>
    <row r="3815" spans="1:1">
      <c r="A3815" s="27"/>
    </row>
    <row r="3816" spans="1:1">
      <c r="A3816" s="27"/>
    </row>
    <row r="3817" spans="1:1">
      <c r="A3817" s="27"/>
    </row>
    <row r="3818" spans="1:1">
      <c r="A3818" s="27"/>
    </row>
    <row r="3819" spans="1:1">
      <c r="A3819" s="27"/>
    </row>
    <row r="3820" spans="1:1">
      <c r="A3820" s="27"/>
    </row>
    <row r="3821" spans="1:1">
      <c r="A3821" s="27"/>
    </row>
    <row r="3822" spans="1:1">
      <c r="A3822" s="27"/>
    </row>
    <row r="3823" spans="1:1">
      <c r="A3823" s="27"/>
    </row>
    <row r="3824" spans="1:1">
      <c r="A3824" s="27"/>
    </row>
    <row r="3825" spans="1:1">
      <c r="A3825" s="27"/>
    </row>
    <row r="3826" spans="1:1">
      <c r="A3826" s="27"/>
    </row>
    <row r="3827" spans="1:1">
      <c r="A3827" s="27"/>
    </row>
    <row r="3828" spans="1:1">
      <c r="A3828" s="27"/>
    </row>
    <row r="3829" spans="1:1">
      <c r="A3829" s="27"/>
    </row>
    <row r="3830" spans="1:1">
      <c r="A3830" s="27"/>
    </row>
    <row r="3831" spans="1:1">
      <c r="A3831" s="27"/>
    </row>
    <row r="3832" spans="1:1">
      <c r="A3832" s="27"/>
    </row>
    <row r="3833" spans="1:1">
      <c r="A3833" s="27"/>
    </row>
    <row r="3834" spans="1:1">
      <c r="A3834" s="27"/>
    </row>
    <row r="3835" spans="1:1">
      <c r="A3835" s="27"/>
    </row>
    <row r="3836" spans="1:1">
      <c r="A3836" s="27"/>
    </row>
    <row r="3837" spans="1:1">
      <c r="A3837" s="27"/>
    </row>
    <row r="3838" spans="1:1">
      <c r="A3838" s="27"/>
    </row>
    <row r="3839" spans="1:1">
      <c r="A3839" s="27"/>
    </row>
    <row r="3840" spans="1:1">
      <c r="A3840" s="27"/>
    </row>
    <row r="3841" spans="1:1">
      <c r="A3841" s="27"/>
    </row>
    <row r="3842" spans="1:1">
      <c r="A3842" s="27"/>
    </row>
    <row r="3843" spans="1:1">
      <c r="A3843" s="27"/>
    </row>
    <row r="3844" spans="1:1">
      <c r="A3844" s="27"/>
    </row>
    <row r="3845" spans="1:1">
      <c r="A3845" s="27"/>
    </row>
    <row r="3846" spans="1:1">
      <c r="A3846" s="27"/>
    </row>
    <row r="3847" spans="1:1">
      <c r="A3847" s="27"/>
    </row>
    <row r="3848" spans="1:1">
      <c r="A3848" s="27"/>
    </row>
    <row r="3849" spans="1:1">
      <c r="A3849" s="27"/>
    </row>
    <row r="3850" spans="1:1">
      <c r="A3850" s="27"/>
    </row>
    <row r="3851" spans="1:1">
      <c r="A3851" s="27"/>
    </row>
    <row r="3852" spans="1:1">
      <c r="A3852" s="27"/>
    </row>
    <row r="3853" spans="1:1">
      <c r="A3853" s="27"/>
    </row>
    <row r="3854" spans="1:1">
      <c r="A3854" s="27"/>
    </row>
    <row r="3855" spans="1:1">
      <c r="A3855" s="27"/>
    </row>
    <row r="3856" spans="1:1">
      <c r="A3856" s="27"/>
    </row>
    <row r="3857" spans="1:1">
      <c r="A3857" s="27"/>
    </row>
    <row r="3858" spans="1:1">
      <c r="A3858" s="27"/>
    </row>
    <row r="3859" spans="1:1">
      <c r="A3859" s="27"/>
    </row>
    <row r="3860" spans="1:1">
      <c r="A3860" s="27"/>
    </row>
    <row r="3861" spans="1:1">
      <c r="A3861" s="27"/>
    </row>
    <row r="3862" spans="1:1">
      <c r="A3862" s="27"/>
    </row>
    <row r="3863" spans="1:1">
      <c r="A3863" s="27"/>
    </row>
    <row r="3864" spans="1:1">
      <c r="A3864" s="27"/>
    </row>
    <row r="3865" spans="1:1">
      <c r="A3865" s="27"/>
    </row>
    <row r="3866" spans="1:1">
      <c r="A3866" s="27"/>
    </row>
    <row r="3867" spans="1:1">
      <c r="A3867" s="27"/>
    </row>
    <row r="3868" spans="1:1">
      <c r="A3868" s="27"/>
    </row>
    <row r="3869" spans="1:1">
      <c r="A3869" s="27"/>
    </row>
    <row r="3870" spans="1:1">
      <c r="A3870" s="27"/>
    </row>
    <row r="3871" spans="1:1">
      <c r="A3871" s="27"/>
    </row>
    <row r="3872" spans="1:1">
      <c r="A3872" s="27"/>
    </row>
    <row r="3873" spans="1:1">
      <c r="A3873" s="27"/>
    </row>
    <row r="3874" spans="1:1">
      <c r="A3874" s="27"/>
    </row>
    <row r="3875" spans="1:1">
      <c r="A3875" s="27"/>
    </row>
    <row r="3876" spans="1:1">
      <c r="A3876" s="27"/>
    </row>
    <row r="3877" spans="1:1">
      <c r="A3877" s="27"/>
    </row>
    <row r="3878" spans="1:1">
      <c r="A3878" s="27"/>
    </row>
    <row r="3879" spans="1:1">
      <c r="A3879" s="27"/>
    </row>
    <row r="3880" spans="1:1">
      <c r="A3880" s="27"/>
    </row>
    <row r="3881" spans="1:1">
      <c r="A3881" s="27"/>
    </row>
    <row r="3882" spans="1:1">
      <c r="A3882" s="27"/>
    </row>
    <row r="3883" spans="1:1">
      <c r="A3883" s="27"/>
    </row>
    <row r="3884" spans="1:1">
      <c r="A3884" s="27"/>
    </row>
    <row r="3885" spans="1:1">
      <c r="A3885" s="27"/>
    </row>
    <row r="3886" spans="1:1">
      <c r="A3886" s="27"/>
    </row>
    <row r="3887" spans="1:1">
      <c r="A3887" s="27"/>
    </row>
    <row r="3888" spans="1:1">
      <c r="A3888" s="27"/>
    </row>
    <row r="3889" spans="1:1">
      <c r="A3889" s="27"/>
    </row>
    <row r="3890" spans="1:1">
      <c r="A3890" s="27"/>
    </row>
    <row r="3891" spans="1:1">
      <c r="A3891" s="27"/>
    </row>
    <row r="3892" spans="1:1">
      <c r="A3892" s="27"/>
    </row>
    <row r="3893" spans="1:1">
      <c r="A3893" s="27"/>
    </row>
    <row r="3894" spans="1:1">
      <c r="A3894" s="27"/>
    </row>
    <row r="3895" spans="1:1">
      <c r="A3895" s="27"/>
    </row>
    <row r="3896" spans="1:1">
      <c r="A3896" s="27"/>
    </row>
    <row r="3897" spans="1:1">
      <c r="A3897" s="27"/>
    </row>
    <row r="3898" spans="1:1">
      <c r="A3898" s="27"/>
    </row>
    <row r="3899" spans="1:1">
      <c r="A3899" s="27"/>
    </row>
    <row r="3900" spans="1:1">
      <c r="A3900" s="27"/>
    </row>
    <row r="3901" spans="1:1">
      <c r="A3901" s="27"/>
    </row>
    <row r="3902" spans="1:1">
      <c r="A3902" s="27"/>
    </row>
    <row r="3903" spans="1:1">
      <c r="A3903" s="27"/>
    </row>
    <row r="3904" spans="1:1">
      <c r="A3904" s="27"/>
    </row>
    <row r="3905" spans="1:1">
      <c r="A3905" s="27"/>
    </row>
    <row r="3906" spans="1:1">
      <c r="A3906" s="27"/>
    </row>
    <row r="3907" spans="1:1">
      <c r="A3907" s="27"/>
    </row>
    <row r="3908" spans="1:1">
      <c r="A3908" s="27"/>
    </row>
    <row r="3909" spans="1:1">
      <c r="A3909" s="27"/>
    </row>
    <row r="3910" spans="1:1">
      <c r="A3910" s="27"/>
    </row>
    <row r="3911" spans="1:1">
      <c r="A3911" s="27"/>
    </row>
    <row r="3912" spans="1:1">
      <c r="A3912" s="27"/>
    </row>
    <row r="3913" spans="1:1">
      <c r="A3913" s="27"/>
    </row>
    <row r="3914" spans="1:1">
      <c r="A3914" s="27"/>
    </row>
    <row r="3915" spans="1:1">
      <c r="A3915" s="27"/>
    </row>
    <row r="3916" spans="1:1">
      <c r="A3916" s="27"/>
    </row>
    <row r="3917" spans="1:1">
      <c r="A3917" s="27"/>
    </row>
    <row r="3918" spans="1:1">
      <c r="A3918" s="27"/>
    </row>
    <row r="3919" spans="1:1">
      <c r="A3919" s="27"/>
    </row>
    <row r="3920" spans="1:1">
      <c r="A3920" s="27"/>
    </row>
    <row r="3921" spans="1:1">
      <c r="A3921" s="27"/>
    </row>
    <row r="3922" spans="1:1">
      <c r="A3922" s="27"/>
    </row>
    <row r="3923" spans="1:1">
      <c r="A3923" s="27"/>
    </row>
    <row r="3924" spans="1:1">
      <c r="A3924" s="27"/>
    </row>
    <row r="3925" spans="1:1">
      <c r="A3925" s="27"/>
    </row>
    <row r="3926" spans="1:1">
      <c r="A3926" s="27"/>
    </row>
    <row r="3927" spans="1:1">
      <c r="A3927" s="27"/>
    </row>
    <row r="3928" spans="1:1">
      <c r="A3928" s="27"/>
    </row>
    <row r="3929" spans="1:1">
      <c r="A3929" s="27"/>
    </row>
    <row r="3930" spans="1:1">
      <c r="A3930" s="27"/>
    </row>
    <row r="3931" spans="1:1">
      <c r="A3931" s="27"/>
    </row>
    <row r="3932" spans="1:1">
      <c r="A3932" s="27"/>
    </row>
    <row r="3933" spans="1:1">
      <c r="A3933" s="27"/>
    </row>
    <row r="3934" spans="1:1">
      <c r="A3934" s="27"/>
    </row>
    <row r="3935" spans="1:1">
      <c r="A3935" s="27"/>
    </row>
    <row r="3936" spans="1:1">
      <c r="A3936" s="27"/>
    </row>
    <row r="3937" spans="1:1">
      <c r="A3937" s="27"/>
    </row>
    <row r="3938" spans="1:1">
      <c r="A3938" s="27"/>
    </row>
    <row r="3939" spans="1:1">
      <c r="A3939" s="27"/>
    </row>
    <row r="3940" spans="1:1">
      <c r="A3940" s="27"/>
    </row>
    <row r="3941" spans="1:1">
      <c r="A3941" s="27"/>
    </row>
    <row r="3942" spans="1:1">
      <c r="A3942" s="27"/>
    </row>
    <row r="3943" spans="1:1">
      <c r="A3943" s="27"/>
    </row>
    <row r="3944" spans="1:1">
      <c r="A3944" s="27"/>
    </row>
    <row r="3945" spans="1:1">
      <c r="A3945" s="27"/>
    </row>
    <row r="3946" spans="1:1">
      <c r="A3946" s="27"/>
    </row>
    <row r="3947" spans="1:1">
      <c r="A3947" s="27"/>
    </row>
    <row r="3948" spans="1:1">
      <c r="A3948" s="27"/>
    </row>
    <row r="3949" spans="1:1">
      <c r="A3949" s="27"/>
    </row>
    <row r="3950" spans="1:1">
      <c r="A3950" s="27"/>
    </row>
    <row r="3951" spans="1:1">
      <c r="A3951" s="27"/>
    </row>
    <row r="3952" spans="1:1">
      <c r="A3952" s="27"/>
    </row>
    <row r="3953" spans="1:1">
      <c r="A3953" s="27"/>
    </row>
    <row r="3954" spans="1:1">
      <c r="A3954" s="27"/>
    </row>
    <row r="3955" spans="1:1">
      <c r="A3955" s="27"/>
    </row>
    <row r="3956" spans="1:1">
      <c r="A3956" s="27"/>
    </row>
    <row r="3957" spans="1:1">
      <c r="A3957" s="27"/>
    </row>
    <row r="3958" spans="1:1">
      <c r="A3958" s="27"/>
    </row>
    <row r="3959" spans="1:1">
      <c r="A3959" s="27"/>
    </row>
    <row r="3960" spans="1:1">
      <c r="A3960" s="27"/>
    </row>
    <row r="3961" spans="1:1">
      <c r="A3961" s="27"/>
    </row>
    <row r="3962" spans="1:1">
      <c r="A3962" s="27"/>
    </row>
    <row r="3963" spans="1:1">
      <c r="A3963" s="27"/>
    </row>
    <row r="3964" spans="1:1">
      <c r="A3964" s="27"/>
    </row>
    <row r="3965" spans="1:1">
      <c r="A3965" s="27"/>
    </row>
    <row r="3966" spans="1:1">
      <c r="A3966" s="27"/>
    </row>
    <row r="3967" spans="1:1">
      <c r="A3967" s="27"/>
    </row>
    <row r="3968" spans="1:1">
      <c r="A3968" s="27"/>
    </row>
    <row r="3969" spans="1:1">
      <c r="A3969" s="27"/>
    </row>
    <row r="3970" spans="1:1">
      <c r="A3970" s="27"/>
    </row>
    <row r="3971" spans="1:1">
      <c r="A3971" s="27"/>
    </row>
    <row r="3972" spans="1:1">
      <c r="A3972" s="27"/>
    </row>
    <row r="3973" spans="1:1">
      <c r="A3973" s="27"/>
    </row>
    <row r="3974" spans="1:1">
      <c r="A3974" s="27"/>
    </row>
    <row r="3975" spans="1:1">
      <c r="A3975" s="27"/>
    </row>
    <row r="3976" spans="1:1">
      <c r="A3976" s="27"/>
    </row>
    <row r="3977" spans="1:1">
      <c r="A3977" s="27"/>
    </row>
    <row r="3978" spans="1:1">
      <c r="A3978" s="27"/>
    </row>
    <row r="3979" spans="1:1">
      <c r="A3979" s="27"/>
    </row>
    <row r="3980" spans="1:1">
      <c r="A3980" s="27"/>
    </row>
    <row r="3981" spans="1:1">
      <c r="A3981" s="27"/>
    </row>
    <row r="3982" spans="1:1">
      <c r="A3982" s="27"/>
    </row>
    <row r="3983" spans="1:1">
      <c r="A3983" s="27"/>
    </row>
    <row r="3984" spans="1:1">
      <c r="A3984" s="27"/>
    </row>
    <row r="3985" spans="1:1">
      <c r="A3985" s="27"/>
    </row>
    <row r="3986" spans="1:1">
      <c r="A3986" s="27"/>
    </row>
    <row r="3987" spans="1:1">
      <c r="A3987" s="27"/>
    </row>
    <row r="3988" spans="1:1">
      <c r="A3988" s="27"/>
    </row>
    <row r="3989" spans="1:1">
      <c r="A3989" s="27"/>
    </row>
    <row r="3990" spans="1:1">
      <c r="A3990" s="27"/>
    </row>
    <row r="3991" spans="1:1">
      <c r="A3991" s="27"/>
    </row>
    <row r="3992" spans="1:1">
      <c r="A3992" s="27"/>
    </row>
    <row r="3993" spans="1:1">
      <c r="A3993" s="27"/>
    </row>
    <row r="3994" spans="1:1">
      <c r="A3994" s="27"/>
    </row>
    <row r="3995" spans="1:1">
      <c r="A3995" s="27"/>
    </row>
    <row r="3996" spans="1:1">
      <c r="A3996" s="27"/>
    </row>
    <row r="3997" spans="1:1">
      <c r="A3997" s="27"/>
    </row>
    <row r="3998" spans="1:1">
      <c r="A3998" s="27"/>
    </row>
    <row r="3999" spans="1:1">
      <c r="A3999" s="27"/>
    </row>
    <row r="4000" spans="1:1">
      <c r="A4000" s="27"/>
    </row>
    <row r="4001" spans="1:1">
      <c r="A4001" s="27"/>
    </row>
    <row r="4002" spans="1:1">
      <c r="A4002" s="27"/>
    </row>
    <row r="4003" spans="1:1">
      <c r="A4003" s="27"/>
    </row>
    <row r="4004" spans="1:1">
      <c r="A4004" s="27"/>
    </row>
    <row r="4005" spans="1:1">
      <c r="A4005" s="27"/>
    </row>
    <row r="4006" spans="1:1">
      <c r="A4006" s="27"/>
    </row>
    <row r="4007" spans="1:1">
      <c r="A4007" s="27"/>
    </row>
    <row r="4008" spans="1:1">
      <c r="A4008" s="27"/>
    </row>
    <row r="4009" spans="1:1">
      <c r="A4009" s="27"/>
    </row>
    <row r="4010" spans="1:1">
      <c r="A4010" s="27"/>
    </row>
    <row r="4011" spans="1:1">
      <c r="A4011" s="27"/>
    </row>
    <row r="4012" spans="1:1">
      <c r="A4012" s="27"/>
    </row>
    <row r="4013" spans="1:1">
      <c r="A4013" s="27"/>
    </row>
    <row r="4014" spans="1:1">
      <c r="A4014" s="27"/>
    </row>
    <row r="4015" spans="1:1">
      <c r="A4015" s="27"/>
    </row>
    <row r="4016" spans="1:1">
      <c r="A4016" s="27"/>
    </row>
    <row r="4017" spans="1:1">
      <c r="A4017" s="27"/>
    </row>
    <row r="4018" spans="1:1">
      <c r="A4018" s="27"/>
    </row>
    <row r="4019" spans="1:1">
      <c r="A4019" s="27"/>
    </row>
    <row r="4020" spans="1:1">
      <c r="A4020" s="27"/>
    </row>
    <row r="4021" spans="1:1">
      <c r="A4021" s="27"/>
    </row>
    <row r="4022" spans="1:1">
      <c r="A4022" s="27"/>
    </row>
    <row r="4023" spans="1:1">
      <c r="A4023" s="27"/>
    </row>
    <row r="4024" spans="1:1">
      <c r="A4024" s="27"/>
    </row>
    <row r="4025" spans="1:1">
      <c r="A4025" s="27"/>
    </row>
    <row r="4026" spans="1:1">
      <c r="A4026" s="27"/>
    </row>
    <row r="4027" spans="1:1">
      <c r="A4027" s="27"/>
    </row>
    <row r="4028" spans="1:1">
      <c r="A4028" s="27"/>
    </row>
    <row r="4029" spans="1:1">
      <c r="A4029" s="27"/>
    </row>
    <row r="4030" spans="1:1">
      <c r="A4030" s="27"/>
    </row>
    <row r="4031" spans="1:1">
      <c r="A4031" s="27"/>
    </row>
    <row r="4032" spans="1:1">
      <c r="A4032" s="27"/>
    </row>
    <row r="4033" spans="1:1">
      <c r="A4033" s="27"/>
    </row>
    <row r="4034" spans="1:1">
      <c r="A4034" s="27"/>
    </row>
    <row r="4035" spans="1:1">
      <c r="A4035" s="27"/>
    </row>
    <row r="4036" spans="1:1">
      <c r="A4036" s="27"/>
    </row>
    <row r="4037" spans="1:1">
      <c r="A4037" s="27"/>
    </row>
    <row r="4038" spans="1:1">
      <c r="A4038" s="27"/>
    </row>
    <row r="4039" spans="1:1">
      <c r="A4039" s="27"/>
    </row>
    <row r="4040" spans="1:1">
      <c r="A4040" s="27"/>
    </row>
    <row r="4041" spans="1:1">
      <c r="A4041" s="27"/>
    </row>
    <row r="4042" spans="1:1">
      <c r="A4042" s="27"/>
    </row>
    <row r="4043" spans="1:1">
      <c r="A4043" s="27"/>
    </row>
    <row r="4044" spans="1:1">
      <c r="A4044" s="27"/>
    </row>
    <row r="4045" spans="1:1">
      <c r="A4045" s="27"/>
    </row>
    <row r="4046" spans="1:1">
      <c r="A4046" s="27"/>
    </row>
    <row r="4047" spans="1:1">
      <c r="A4047" s="27"/>
    </row>
    <row r="4048" spans="1:1">
      <c r="A4048" s="27"/>
    </row>
    <row r="4049" spans="1:1">
      <c r="A4049" s="27"/>
    </row>
    <row r="4050" spans="1:1">
      <c r="A4050" s="27"/>
    </row>
    <row r="4051" spans="1:1">
      <c r="A4051" s="27"/>
    </row>
    <row r="4052" spans="1:1">
      <c r="A4052" s="27"/>
    </row>
    <row r="4053" spans="1:1">
      <c r="A4053" s="27"/>
    </row>
    <row r="4054" spans="1:1">
      <c r="A4054" s="27"/>
    </row>
    <row r="4055" spans="1:1">
      <c r="A4055" s="27"/>
    </row>
    <row r="4056" spans="1:1">
      <c r="A4056" s="27"/>
    </row>
    <row r="4057" spans="1:1">
      <c r="A4057" s="27"/>
    </row>
    <row r="4058" spans="1:1">
      <c r="A4058" s="27"/>
    </row>
    <row r="4059" spans="1:1">
      <c r="A4059" s="27"/>
    </row>
    <row r="4060" spans="1:1">
      <c r="A4060" s="27"/>
    </row>
    <row r="4061" spans="1:1">
      <c r="A4061" s="27"/>
    </row>
    <row r="4062" spans="1:1">
      <c r="A4062" s="27"/>
    </row>
    <row r="4063" spans="1:1">
      <c r="A4063" s="27"/>
    </row>
    <row r="4064" spans="1:1">
      <c r="A4064" s="27"/>
    </row>
    <row r="4065" spans="1:1">
      <c r="A4065" s="27"/>
    </row>
    <row r="4066" spans="1:1">
      <c r="A4066" s="27"/>
    </row>
    <row r="4067" spans="1:1">
      <c r="A4067" s="27"/>
    </row>
    <row r="4068" spans="1:1">
      <c r="A4068" s="27"/>
    </row>
    <row r="4069" spans="1:1">
      <c r="A4069" s="27"/>
    </row>
    <row r="4070" spans="1:1">
      <c r="A4070" s="27"/>
    </row>
    <row r="4071" spans="1:1">
      <c r="A4071" s="27"/>
    </row>
    <row r="4072" spans="1:1">
      <c r="A4072" s="27"/>
    </row>
    <row r="4073" spans="1:1">
      <c r="A4073" s="27"/>
    </row>
    <row r="4074" spans="1:1">
      <c r="A4074" s="27"/>
    </row>
    <row r="4075" spans="1:1">
      <c r="A4075" s="27"/>
    </row>
    <row r="4076" spans="1:1">
      <c r="A4076" s="27"/>
    </row>
    <row r="4077" spans="1:1">
      <c r="A4077" s="27"/>
    </row>
    <row r="4078" spans="1:1">
      <c r="A4078" s="27"/>
    </row>
    <row r="4079" spans="1:1">
      <c r="A4079" s="27"/>
    </row>
    <row r="4080" spans="1:1">
      <c r="A4080" s="27"/>
    </row>
    <row r="4081" spans="1:1">
      <c r="A4081" s="27"/>
    </row>
    <row r="4082" spans="1:1">
      <c r="A4082" s="27"/>
    </row>
    <row r="4083" spans="1:1">
      <c r="A4083" s="27"/>
    </row>
    <row r="4084" spans="1:1">
      <c r="A4084" s="27"/>
    </row>
    <row r="4085" spans="1:1">
      <c r="A4085" s="27"/>
    </row>
    <row r="4086" spans="1:1">
      <c r="A4086" s="27"/>
    </row>
    <row r="4087" spans="1:1">
      <c r="A4087" s="27"/>
    </row>
    <row r="4088" spans="1:1">
      <c r="A4088" s="27"/>
    </row>
    <row r="4089" spans="1:1">
      <c r="A4089" s="27"/>
    </row>
    <row r="4090" spans="1:1">
      <c r="A4090" s="27"/>
    </row>
    <row r="4091" spans="1:1">
      <c r="A4091" s="27"/>
    </row>
    <row r="4092" spans="1:1">
      <c r="A4092" s="27"/>
    </row>
    <row r="4093" spans="1:1">
      <c r="A4093" s="27"/>
    </row>
    <row r="4094" spans="1:1">
      <c r="A4094" s="27"/>
    </row>
    <row r="4095" spans="1:1">
      <c r="A4095" s="27"/>
    </row>
    <row r="4096" spans="1:1">
      <c r="A4096" s="27"/>
    </row>
    <row r="4097" spans="1:1">
      <c r="A4097" s="27"/>
    </row>
    <row r="4098" spans="1:1">
      <c r="A4098" s="27"/>
    </row>
    <row r="4099" spans="1:1">
      <c r="A4099" s="27"/>
    </row>
    <row r="4100" spans="1:1">
      <c r="A4100" s="27"/>
    </row>
    <row r="4101" spans="1:1">
      <c r="A4101" s="27"/>
    </row>
    <row r="4102" spans="1:1">
      <c r="A4102" s="27"/>
    </row>
    <row r="4103" spans="1:1">
      <c r="A4103" s="27"/>
    </row>
    <row r="4104" spans="1:1">
      <c r="A4104" s="27"/>
    </row>
    <row r="4105" spans="1:1">
      <c r="A4105" s="27"/>
    </row>
    <row r="4106" spans="1:1">
      <c r="A4106" s="27"/>
    </row>
    <row r="4107" spans="1:1">
      <c r="A4107" s="27"/>
    </row>
    <row r="4108" spans="1:1">
      <c r="A4108" s="27"/>
    </row>
    <row r="4109" spans="1:1">
      <c r="A4109" s="27"/>
    </row>
    <row r="4110" spans="1:1">
      <c r="A4110" s="27"/>
    </row>
    <row r="4111" spans="1:1">
      <c r="A4111" s="27"/>
    </row>
    <row r="4112" spans="1:1">
      <c r="A4112" s="27"/>
    </row>
    <row r="4113" spans="1:1">
      <c r="A4113" s="27"/>
    </row>
    <row r="4114" spans="1:1">
      <c r="A4114" s="27"/>
    </row>
    <row r="4115" spans="1:1">
      <c r="A4115" s="27"/>
    </row>
    <row r="4116" spans="1:1">
      <c r="A4116" s="27"/>
    </row>
    <row r="4117" spans="1:1">
      <c r="A4117" s="27"/>
    </row>
    <row r="4118" spans="1:1">
      <c r="A4118" s="27"/>
    </row>
    <row r="4119" spans="1:1">
      <c r="A4119" s="27"/>
    </row>
    <row r="4120" spans="1:1">
      <c r="A4120" s="27"/>
    </row>
    <row r="4121" spans="1:1">
      <c r="A4121" s="27"/>
    </row>
    <row r="4122" spans="1:1">
      <c r="A4122" s="27"/>
    </row>
    <row r="4123" spans="1:1">
      <c r="A4123" s="27"/>
    </row>
    <row r="4124" spans="1:1">
      <c r="A4124" s="27"/>
    </row>
    <row r="4125" spans="1:1">
      <c r="A4125" s="27"/>
    </row>
    <row r="4126" spans="1:1">
      <c r="A4126" s="27"/>
    </row>
    <row r="4127" spans="1:1">
      <c r="A4127" s="27"/>
    </row>
    <row r="4128" spans="1:1">
      <c r="A4128" s="27"/>
    </row>
    <row r="4129" spans="1:1">
      <c r="A4129" s="27"/>
    </row>
    <row r="4130" spans="1:1">
      <c r="A4130" s="27"/>
    </row>
    <row r="4131" spans="1:1">
      <c r="A4131" s="27"/>
    </row>
    <row r="4132" spans="1:1">
      <c r="A4132" s="27"/>
    </row>
    <row r="4133" spans="1:1">
      <c r="A4133" s="27"/>
    </row>
    <row r="4134" spans="1:1">
      <c r="A4134" s="27"/>
    </row>
    <row r="4135" spans="1:1">
      <c r="A4135" s="27"/>
    </row>
    <row r="4136" spans="1:1">
      <c r="A4136" s="27"/>
    </row>
    <row r="4137" spans="1:1">
      <c r="A4137" s="27"/>
    </row>
    <row r="4138" spans="1:1">
      <c r="A4138" s="27"/>
    </row>
    <row r="4139" spans="1:1">
      <c r="A4139" s="27"/>
    </row>
    <row r="4140" spans="1:1">
      <c r="A4140" s="27"/>
    </row>
    <row r="4141" spans="1:1">
      <c r="A4141" s="27"/>
    </row>
    <row r="4142" spans="1:1">
      <c r="A4142" s="27"/>
    </row>
    <row r="4143" spans="1:1">
      <c r="A4143" s="27"/>
    </row>
    <row r="4144" spans="1:1">
      <c r="A4144" s="27"/>
    </row>
    <row r="4145" spans="1:1">
      <c r="A4145" s="27"/>
    </row>
    <row r="4146" spans="1:1">
      <c r="A4146" s="27"/>
    </row>
    <row r="4147" spans="1:1">
      <c r="A4147" s="27"/>
    </row>
    <row r="4148" spans="1:1">
      <c r="A4148" s="27"/>
    </row>
    <row r="4149" spans="1:1">
      <c r="A4149" s="27"/>
    </row>
    <row r="4150" spans="1:1">
      <c r="A4150" s="27"/>
    </row>
    <row r="4151" spans="1:1">
      <c r="A4151" s="27"/>
    </row>
    <row r="4152" spans="1:1">
      <c r="A4152" s="27"/>
    </row>
    <row r="4153" spans="1:1">
      <c r="A4153" s="27"/>
    </row>
    <row r="4154" spans="1:1">
      <c r="A4154" s="27"/>
    </row>
    <row r="4155" spans="1:1">
      <c r="A4155" s="27"/>
    </row>
    <row r="4156" spans="1:1">
      <c r="A4156" s="27"/>
    </row>
    <row r="4157" spans="1:1">
      <c r="A4157" s="27"/>
    </row>
    <row r="4158" spans="1:1">
      <c r="A4158" s="27"/>
    </row>
    <row r="4159" spans="1:1">
      <c r="A4159" s="27"/>
    </row>
    <row r="4160" spans="1:1">
      <c r="A4160" s="27"/>
    </row>
    <row r="4161" spans="1:1">
      <c r="A4161" s="27"/>
    </row>
    <row r="4162" spans="1:1">
      <c r="A4162" s="27"/>
    </row>
    <row r="4163" spans="1:1">
      <c r="A4163" s="27"/>
    </row>
    <row r="4164" spans="1:1">
      <c r="A4164" s="27"/>
    </row>
    <row r="4165" spans="1:1">
      <c r="A4165" s="27"/>
    </row>
    <row r="4166" spans="1:1">
      <c r="A4166" s="27"/>
    </row>
    <row r="4167" spans="1:1">
      <c r="A4167" s="27"/>
    </row>
    <row r="4168" spans="1:1">
      <c r="A4168" s="27"/>
    </row>
    <row r="4169" spans="1:1">
      <c r="A4169" s="27"/>
    </row>
    <row r="4170" spans="1:1">
      <c r="A4170" s="27"/>
    </row>
    <row r="4171" spans="1:1">
      <c r="A4171" s="27"/>
    </row>
    <row r="4172" spans="1:1">
      <c r="A4172" s="27"/>
    </row>
    <row r="4173" spans="1:1">
      <c r="A4173" s="27"/>
    </row>
    <row r="4174" spans="1:1">
      <c r="A4174" s="27"/>
    </row>
    <row r="4175" spans="1:1">
      <c r="A4175" s="27"/>
    </row>
    <row r="4176" spans="1:1">
      <c r="A4176" s="27"/>
    </row>
    <row r="4177" spans="1:1">
      <c r="A4177" s="27"/>
    </row>
    <row r="4178" spans="1:1">
      <c r="A4178" s="27"/>
    </row>
    <row r="4179" spans="1:1">
      <c r="A4179" s="27"/>
    </row>
    <row r="4180" spans="1:1">
      <c r="A4180" s="27"/>
    </row>
    <row r="4181" spans="1:1">
      <c r="A4181" s="27"/>
    </row>
    <row r="4182" spans="1:1">
      <c r="A4182" s="27"/>
    </row>
    <row r="4183" spans="1:1">
      <c r="A4183" s="27"/>
    </row>
    <row r="4184" spans="1:1">
      <c r="A4184" s="27"/>
    </row>
    <row r="4185" spans="1:1">
      <c r="A4185" s="27"/>
    </row>
    <row r="4186" spans="1:1">
      <c r="A4186" s="27"/>
    </row>
    <row r="4187" spans="1:1">
      <c r="A4187" s="27"/>
    </row>
    <row r="4188" spans="1:1">
      <c r="A4188" s="27"/>
    </row>
    <row r="4189" spans="1:1">
      <c r="A4189" s="27"/>
    </row>
    <row r="4190" spans="1:1">
      <c r="A4190" s="27"/>
    </row>
    <row r="4191" spans="1:1">
      <c r="A4191" s="27"/>
    </row>
    <row r="4192" spans="1:1">
      <c r="A4192" s="27"/>
    </row>
    <row r="4193" spans="1:1">
      <c r="A4193" s="27"/>
    </row>
    <row r="4194" spans="1:1">
      <c r="A4194" s="27"/>
    </row>
    <row r="4195" spans="1:1">
      <c r="A4195" s="27"/>
    </row>
    <row r="4196" spans="1:1">
      <c r="A4196" s="27"/>
    </row>
    <row r="4197" spans="1:1">
      <c r="A4197" s="27"/>
    </row>
    <row r="4198" spans="1:1">
      <c r="A4198" s="27"/>
    </row>
    <row r="4199" spans="1:1">
      <c r="A4199" s="27"/>
    </row>
    <row r="4200" spans="1:1">
      <c r="A4200" s="27"/>
    </row>
    <row r="4201" spans="1:1">
      <c r="A4201" s="27"/>
    </row>
    <row r="4202" spans="1:1">
      <c r="A4202" s="27"/>
    </row>
    <row r="4203" spans="1:1">
      <c r="A4203" s="27"/>
    </row>
    <row r="4204" spans="1:1">
      <c r="A4204" s="27"/>
    </row>
    <row r="4205" spans="1:1">
      <c r="A4205" s="27"/>
    </row>
    <row r="4206" spans="1:1">
      <c r="A4206" s="27"/>
    </row>
    <row r="4207" spans="1:1">
      <c r="A4207" s="27"/>
    </row>
    <row r="4208" spans="1:1">
      <c r="A4208" s="27"/>
    </row>
    <row r="4209" spans="1:1">
      <c r="A4209" s="27"/>
    </row>
    <row r="4210" spans="1:1">
      <c r="A4210" s="27"/>
    </row>
    <row r="4211" spans="1:1">
      <c r="A4211" s="27"/>
    </row>
    <row r="4212" spans="1:1">
      <c r="A4212" s="27"/>
    </row>
    <row r="4213" spans="1:1">
      <c r="A4213" s="27"/>
    </row>
    <row r="4214" spans="1:1">
      <c r="A4214" s="27"/>
    </row>
    <row r="4215" spans="1:1">
      <c r="A4215" s="27"/>
    </row>
    <row r="4216" spans="1:1">
      <c r="A4216" s="27"/>
    </row>
    <row r="4217" spans="1:1">
      <c r="A4217" s="27"/>
    </row>
    <row r="4218" spans="1:1">
      <c r="A4218" s="27"/>
    </row>
    <row r="4219" spans="1:1">
      <c r="A4219" s="27"/>
    </row>
    <row r="4220" spans="1:1">
      <c r="A4220" s="27"/>
    </row>
    <row r="4221" spans="1:1">
      <c r="A4221" s="27"/>
    </row>
    <row r="4222" spans="1:1">
      <c r="A4222" s="27"/>
    </row>
    <row r="4223" spans="1:1">
      <c r="A4223" s="27"/>
    </row>
    <row r="4224" spans="1:1">
      <c r="A4224" s="27"/>
    </row>
    <row r="4225" spans="1:1">
      <c r="A4225" s="27"/>
    </row>
    <row r="4226" spans="1:1">
      <c r="A4226" s="27"/>
    </row>
    <row r="4227" spans="1:1">
      <c r="A4227" s="27"/>
    </row>
    <row r="4228" spans="1:1">
      <c r="A4228" s="27"/>
    </row>
    <row r="4229" spans="1:1">
      <c r="A4229" s="27"/>
    </row>
    <row r="4230" spans="1:1">
      <c r="A4230" s="27"/>
    </row>
    <row r="4231" spans="1:1">
      <c r="A4231" s="27"/>
    </row>
    <row r="4232" spans="1:1">
      <c r="A4232" s="27"/>
    </row>
    <row r="4233" spans="1:1">
      <c r="A4233" s="27"/>
    </row>
    <row r="4234" spans="1:1">
      <c r="A4234" s="27"/>
    </row>
    <row r="4235" spans="1:1">
      <c r="A4235" s="27"/>
    </row>
    <row r="4236" spans="1:1">
      <c r="A4236" s="27"/>
    </row>
    <row r="4237" spans="1:1">
      <c r="A4237" s="27"/>
    </row>
    <row r="4238" spans="1:1">
      <c r="A4238" s="27"/>
    </row>
    <row r="4239" spans="1:1">
      <c r="A4239" s="27"/>
    </row>
    <row r="4240" spans="1:1">
      <c r="A4240" s="27"/>
    </row>
    <row r="4241" spans="1:1">
      <c r="A4241" s="27"/>
    </row>
    <row r="4242" spans="1:1">
      <c r="A4242" s="27"/>
    </row>
    <row r="4243" spans="1:1">
      <c r="A4243" s="27"/>
    </row>
    <row r="4244" spans="1:1">
      <c r="A4244" s="27"/>
    </row>
    <row r="4245" spans="1:1">
      <c r="A4245" s="27"/>
    </row>
    <row r="4246" spans="1:1">
      <c r="A4246" s="27"/>
    </row>
    <row r="4247" spans="1:1">
      <c r="A4247" s="27"/>
    </row>
    <row r="4248" spans="1:1">
      <c r="A4248" s="27"/>
    </row>
    <row r="4249" spans="1:1">
      <c r="A4249" s="27"/>
    </row>
    <row r="4250" spans="1:1">
      <c r="A4250" s="27"/>
    </row>
    <row r="4251" spans="1:1">
      <c r="A4251" s="27"/>
    </row>
    <row r="4252" spans="1:1">
      <c r="A4252" s="27"/>
    </row>
    <row r="4253" spans="1:1">
      <c r="A4253" s="27"/>
    </row>
    <row r="4254" spans="1:1">
      <c r="A4254" s="27"/>
    </row>
    <row r="4255" spans="1:1">
      <c r="A4255" s="27"/>
    </row>
    <row r="4256" spans="1:1">
      <c r="A4256" s="27"/>
    </row>
    <row r="4257" spans="1:1">
      <c r="A4257" s="27"/>
    </row>
    <row r="4258" spans="1:1">
      <c r="A4258" s="27"/>
    </row>
    <row r="4259" spans="1:1">
      <c r="A4259" s="27"/>
    </row>
    <row r="4260" spans="1:1">
      <c r="A4260" s="27"/>
    </row>
    <row r="4261" spans="1:1">
      <c r="A4261" s="27"/>
    </row>
    <row r="4262" spans="1:1">
      <c r="A4262" s="27"/>
    </row>
    <row r="4263" spans="1:1">
      <c r="A4263" s="27"/>
    </row>
    <row r="4264" spans="1:1">
      <c r="A4264" s="27"/>
    </row>
    <row r="4265" spans="1:1">
      <c r="A4265" s="27"/>
    </row>
    <row r="4266" spans="1:1">
      <c r="A4266" s="27"/>
    </row>
    <row r="4267" spans="1:1">
      <c r="A4267" s="27"/>
    </row>
    <row r="4268" spans="1:1">
      <c r="A4268" s="27"/>
    </row>
    <row r="4269" spans="1:1">
      <c r="A4269" s="27"/>
    </row>
    <row r="4270" spans="1:1">
      <c r="A4270" s="27"/>
    </row>
    <row r="4271" spans="1:1">
      <c r="A4271" s="27"/>
    </row>
    <row r="4272" spans="1:1">
      <c r="A4272" s="27"/>
    </row>
    <row r="4273" spans="1:1">
      <c r="A4273" s="27"/>
    </row>
    <row r="4274" spans="1:1">
      <c r="A4274" s="27"/>
    </row>
    <row r="4275" spans="1:1">
      <c r="A4275" s="27"/>
    </row>
    <row r="4276" spans="1:1">
      <c r="A4276" s="27"/>
    </row>
    <row r="4277" spans="1:1">
      <c r="A4277" s="27"/>
    </row>
    <row r="4278" spans="1:1">
      <c r="A4278" s="27"/>
    </row>
    <row r="4279" spans="1:1">
      <c r="A4279" s="27"/>
    </row>
    <row r="4280" spans="1:1">
      <c r="A4280" s="27"/>
    </row>
    <row r="4281" spans="1:1">
      <c r="A4281" s="27"/>
    </row>
    <row r="4282" spans="1:1">
      <c r="A4282" s="27"/>
    </row>
    <row r="4283" spans="1:1">
      <c r="A4283" s="27"/>
    </row>
    <row r="4284" spans="1:1">
      <c r="A4284" s="27"/>
    </row>
    <row r="4285" spans="1:1">
      <c r="A4285" s="27"/>
    </row>
    <row r="4286" spans="1:1">
      <c r="A4286" s="27"/>
    </row>
    <row r="4287" spans="1:1">
      <c r="A4287" s="27"/>
    </row>
    <row r="4288" spans="1:1">
      <c r="A4288" s="27"/>
    </row>
    <row r="4289" spans="1:1">
      <c r="A4289" s="27"/>
    </row>
    <row r="4290" spans="1:1">
      <c r="A4290" s="27"/>
    </row>
    <row r="4291" spans="1:1">
      <c r="A4291" s="27"/>
    </row>
    <row r="4292" spans="1:1">
      <c r="A4292" s="27"/>
    </row>
    <row r="4293" spans="1:1">
      <c r="A4293" s="27"/>
    </row>
    <row r="4294" spans="1:1">
      <c r="A4294" s="27"/>
    </row>
    <row r="4295" spans="1:1">
      <c r="A4295" s="27"/>
    </row>
    <row r="4296" spans="1:1">
      <c r="A4296" s="27"/>
    </row>
    <row r="4297" spans="1:1">
      <c r="A4297" s="27"/>
    </row>
    <row r="4298" spans="1:1">
      <c r="A4298" s="27"/>
    </row>
    <row r="4299" spans="1:1">
      <c r="A4299" s="27"/>
    </row>
    <row r="4300" spans="1:1">
      <c r="A4300" s="27"/>
    </row>
    <row r="4301" spans="1:1">
      <c r="A4301" s="27"/>
    </row>
    <row r="4302" spans="1:1">
      <c r="A4302" s="27"/>
    </row>
    <row r="4303" spans="1:1">
      <c r="A4303" s="27"/>
    </row>
    <row r="4304" spans="1:1">
      <c r="A4304" s="27"/>
    </row>
    <row r="4305" spans="1:1">
      <c r="A4305" s="27"/>
    </row>
    <row r="4306" spans="1:1">
      <c r="A4306" s="27"/>
    </row>
    <row r="4307" spans="1:1">
      <c r="A4307" s="27"/>
    </row>
    <row r="4308" spans="1:1">
      <c r="A4308" s="27"/>
    </row>
    <row r="4309" spans="1:1">
      <c r="A4309" s="27"/>
    </row>
    <row r="4310" spans="1:1">
      <c r="A4310" s="27"/>
    </row>
    <row r="4311" spans="1:1">
      <c r="A4311" s="27"/>
    </row>
    <row r="4312" spans="1:1">
      <c r="A4312" s="27"/>
    </row>
    <row r="4313" spans="1:1">
      <c r="A4313" s="27"/>
    </row>
    <row r="4314" spans="1:1">
      <c r="A4314" s="27"/>
    </row>
    <row r="4315" spans="1:1">
      <c r="A4315" s="27"/>
    </row>
    <row r="4316" spans="1:1">
      <c r="A4316" s="27"/>
    </row>
    <row r="4317" spans="1:1">
      <c r="A4317" s="27"/>
    </row>
    <row r="4318" spans="1:1">
      <c r="A4318" s="27"/>
    </row>
    <row r="4319" spans="1:1">
      <c r="A4319" s="27"/>
    </row>
    <row r="4320" spans="1:1">
      <c r="A4320" s="27"/>
    </row>
    <row r="4321" spans="1:1">
      <c r="A4321" s="27"/>
    </row>
    <row r="4322" spans="1:1">
      <c r="A4322" s="27"/>
    </row>
    <row r="4323" spans="1:1">
      <c r="A4323" s="27"/>
    </row>
    <row r="4324" spans="1:1">
      <c r="A4324" s="27"/>
    </row>
    <row r="4325" spans="1:1">
      <c r="A4325" s="27"/>
    </row>
    <row r="4326" spans="1:1">
      <c r="A4326" s="27"/>
    </row>
    <row r="4327" spans="1:1">
      <c r="A4327" s="27"/>
    </row>
    <row r="4328" spans="1:1">
      <c r="A4328" s="27"/>
    </row>
    <row r="4329" spans="1:1">
      <c r="A4329" s="27"/>
    </row>
    <row r="4330" spans="1:1">
      <c r="A4330" s="27"/>
    </row>
    <row r="4331" spans="1:1">
      <c r="A4331" s="27"/>
    </row>
    <row r="4332" spans="1:1">
      <c r="A4332" s="27"/>
    </row>
    <row r="4333" spans="1:1">
      <c r="A4333" s="27"/>
    </row>
    <row r="4334" spans="1:1">
      <c r="A4334" s="27"/>
    </row>
    <row r="4335" spans="1:1">
      <c r="A4335" s="27"/>
    </row>
    <row r="4336" spans="1:1">
      <c r="A4336" s="27"/>
    </row>
    <row r="4337" spans="1:1">
      <c r="A4337" s="27"/>
    </row>
    <row r="4338" spans="1:1">
      <c r="A4338" s="27"/>
    </row>
    <row r="4339" spans="1:1">
      <c r="A4339" s="27"/>
    </row>
    <row r="4340" spans="1:1">
      <c r="A4340" s="27"/>
    </row>
    <row r="4341" spans="1:1">
      <c r="A4341" s="27"/>
    </row>
    <row r="4342" spans="1:1">
      <c r="A4342" s="27"/>
    </row>
    <row r="4343" spans="1:1">
      <c r="A4343" s="27"/>
    </row>
    <row r="4344" spans="1:1">
      <c r="A4344" s="27"/>
    </row>
    <row r="4345" spans="1:1">
      <c r="A4345" s="27"/>
    </row>
    <row r="4346" spans="1:1">
      <c r="A4346" s="27"/>
    </row>
    <row r="4347" spans="1:1">
      <c r="A4347" s="27"/>
    </row>
    <row r="4348" spans="1:1">
      <c r="A4348" s="27"/>
    </row>
    <row r="4349" spans="1:1">
      <c r="A4349" s="27"/>
    </row>
    <row r="4350" spans="1:1">
      <c r="A4350" s="27"/>
    </row>
    <row r="4351" spans="1:1">
      <c r="A4351" s="27"/>
    </row>
    <row r="4352" spans="1:1">
      <c r="A4352" s="27"/>
    </row>
    <row r="4353" spans="1:1">
      <c r="A4353" s="27"/>
    </row>
    <row r="4354" spans="1:1">
      <c r="A4354" s="27"/>
    </row>
    <row r="4355" spans="1:1">
      <c r="A4355" s="27"/>
    </row>
    <row r="4356" spans="1:1">
      <c r="A4356" s="27"/>
    </row>
    <row r="4357" spans="1:1">
      <c r="A4357" s="27"/>
    </row>
    <row r="4358" spans="1:1">
      <c r="A4358" s="27"/>
    </row>
    <row r="4359" spans="1:1">
      <c r="A4359" s="27"/>
    </row>
    <row r="4360" spans="1:1">
      <c r="A4360" s="27"/>
    </row>
    <row r="4361" spans="1:1">
      <c r="A4361" s="27"/>
    </row>
    <row r="4362" spans="1:1">
      <c r="A4362" s="27"/>
    </row>
    <row r="4363" spans="1:1">
      <c r="A4363" s="27"/>
    </row>
    <row r="4364" spans="1:1">
      <c r="A4364" s="27"/>
    </row>
    <row r="4365" spans="1:1">
      <c r="A4365" s="27"/>
    </row>
    <row r="4366" spans="1:1">
      <c r="A4366" s="27"/>
    </row>
    <row r="4367" spans="1:1">
      <c r="A4367" s="27"/>
    </row>
    <row r="4368" spans="1:1">
      <c r="A4368" s="27"/>
    </row>
    <row r="4369" spans="1:1">
      <c r="A4369" s="27"/>
    </row>
    <row r="4370" spans="1:1">
      <c r="A4370" s="27"/>
    </row>
    <row r="4371" spans="1:1">
      <c r="A4371" s="27"/>
    </row>
    <row r="4372" spans="1:1">
      <c r="A4372" s="27"/>
    </row>
    <row r="4373" spans="1:1">
      <c r="A4373" s="27"/>
    </row>
    <row r="4374" spans="1:1">
      <c r="A4374" s="27"/>
    </row>
    <row r="4375" spans="1:1">
      <c r="A4375" s="27"/>
    </row>
    <row r="4376" spans="1:1">
      <c r="A4376" s="27"/>
    </row>
    <row r="4377" spans="1:1">
      <c r="A4377" s="27"/>
    </row>
    <row r="4378" spans="1:1">
      <c r="A4378" s="27"/>
    </row>
    <row r="4379" spans="1:1">
      <c r="A4379" s="27"/>
    </row>
    <row r="4380" spans="1:1">
      <c r="A4380" s="27"/>
    </row>
    <row r="4381" spans="1:1">
      <c r="A4381" s="27"/>
    </row>
    <row r="4382" spans="1:1">
      <c r="A4382" s="27"/>
    </row>
    <row r="4383" spans="1:1">
      <c r="A4383" s="27"/>
    </row>
    <row r="4384" spans="1:1">
      <c r="A4384" s="27"/>
    </row>
    <row r="4385" spans="1:1">
      <c r="A4385" s="27"/>
    </row>
    <row r="4386" spans="1:1">
      <c r="A4386" s="27"/>
    </row>
    <row r="4387" spans="1:1">
      <c r="A4387" s="27"/>
    </row>
    <row r="4388" spans="1:1">
      <c r="A4388" s="27"/>
    </row>
    <row r="4389" spans="1:1">
      <c r="A4389" s="27"/>
    </row>
    <row r="4390" spans="1:1">
      <c r="A4390" s="27"/>
    </row>
    <row r="4391" spans="1:1">
      <c r="A4391" s="27"/>
    </row>
    <row r="4392" spans="1:1">
      <c r="A4392" s="27"/>
    </row>
    <row r="4393" spans="1:1">
      <c r="A4393" s="27"/>
    </row>
    <row r="4394" spans="1:1">
      <c r="A4394" s="27"/>
    </row>
    <row r="4395" spans="1:1">
      <c r="A4395" s="27"/>
    </row>
    <row r="4396" spans="1:1">
      <c r="A4396" s="27"/>
    </row>
    <row r="4397" spans="1:1">
      <c r="A4397" s="27"/>
    </row>
    <row r="4398" spans="1:1">
      <c r="A4398" s="27"/>
    </row>
    <row r="4399" spans="1:1">
      <c r="A4399" s="27"/>
    </row>
    <row r="4400" spans="1:1">
      <c r="A4400" s="27"/>
    </row>
    <row r="4401" spans="1:1">
      <c r="A4401" s="27"/>
    </row>
    <row r="4402" spans="1:1">
      <c r="A4402" s="27"/>
    </row>
    <row r="4403" spans="1:1">
      <c r="A4403" s="27"/>
    </row>
    <row r="4404" spans="1:1">
      <c r="A4404" s="27"/>
    </row>
    <row r="4405" spans="1:1">
      <c r="A4405" s="27"/>
    </row>
    <row r="4406" spans="1:1">
      <c r="A4406" s="27"/>
    </row>
    <row r="4407" spans="1:1">
      <c r="A4407" s="27"/>
    </row>
    <row r="4408" spans="1:1">
      <c r="A4408" s="27"/>
    </row>
    <row r="4409" spans="1:1">
      <c r="A4409" s="27"/>
    </row>
    <row r="4410" spans="1:1">
      <c r="A4410" s="27"/>
    </row>
    <row r="4411" spans="1:1">
      <c r="A4411" s="27"/>
    </row>
    <row r="4412" spans="1:1">
      <c r="A4412" s="27"/>
    </row>
    <row r="4413" spans="1:1">
      <c r="A4413" s="27"/>
    </row>
    <row r="4414" spans="1:1">
      <c r="A4414" s="27"/>
    </row>
    <row r="4415" spans="1:1">
      <c r="A4415" s="27"/>
    </row>
    <row r="4416" spans="1:1">
      <c r="A4416" s="27"/>
    </row>
    <row r="4417" spans="1:1">
      <c r="A4417" s="27"/>
    </row>
    <row r="4418" spans="1:1">
      <c r="A4418" s="27"/>
    </row>
    <row r="4419" spans="1:1">
      <c r="A4419" s="27"/>
    </row>
    <row r="4420" spans="1:1">
      <c r="A4420" s="27"/>
    </row>
    <row r="4421" spans="1:1">
      <c r="A4421" s="27"/>
    </row>
    <row r="4422" spans="1:1">
      <c r="A4422" s="27"/>
    </row>
    <row r="4423" spans="1:1">
      <c r="A4423" s="27"/>
    </row>
    <row r="4424" spans="1:1">
      <c r="A4424" s="27"/>
    </row>
    <row r="4425" spans="1:1">
      <c r="A4425" s="27"/>
    </row>
    <row r="4426" spans="1:1">
      <c r="A4426" s="27"/>
    </row>
    <row r="4427" spans="1:1">
      <c r="A4427" s="27"/>
    </row>
    <row r="4428" spans="1:1">
      <c r="A4428" s="27"/>
    </row>
    <row r="4429" spans="1:1">
      <c r="A4429" s="27"/>
    </row>
    <row r="4430" spans="1:1">
      <c r="A4430" s="27"/>
    </row>
    <row r="4431" spans="1:1">
      <c r="A4431" s="27"/>
    </row>
    <row r="4432" spans="1:1">
      <c r="A4432" s="27"/>
    </row>
    <row r="4433" spans="1:1">
      <c r="A4433" s="27"/>
    </row>
    <row r="4434" spans="1:1">
      <c r="A4434" s="27"/>
    </row>
    <row r="4435" spans="1:1">
      <c r="A4435" s="27"/>
    </row>
    <row r="4436" spans="1:1">
      <c r="A4436" s="27"/>
    </row>
    <row r="4437" spans="1:1">
      <c r="A4437" s="27"/>
    </row>
    <row r="4438" spans="1:1">
      <c r="A4438" s="27"/>
    </row>
    <row r="4439" spans="1:1">
      <c r="A4439" s="27"/>
    </row>
    <row r="4440" spans="1:1">
      <c r="A4440" s="27"/>
    </row>
    <row r="4441" spans="1:1">
      <c r="A4441" s="27"/>
    </row>
    <row r="4442" spans="1:1">
      <c r="A4442" s="27"/>
    </row>
    <row r="4443" spans="1:1">
      <c r="A4443" s="27"/>
    </row>
    <row r="4444" spans="1:1">
      <c r="A4444" s="27"/>
    </row>
    <row r="4445" spans="1:1">
      <c r="A4445" s="27"/>
    </row>
    <row r="4446" spans="1:1">
      <c r="A4446" s="27"/>
    </row>
    <row r="4447" spans="1:1">
      <c r="A4447" s="27"/>
    </row>
    <row r="4448" spans="1:1">
      <c r="A4448" s="27"/>
    </row>
    <row r="4449" spans="1:1">
      <c r="A4449" s="27"/>
    </row>
    <row r="4450" spans="1:1">
      <c r="A4450" s="27"/>
    </row>
    <row r="4451" spans="1:1">
      <c r="A4451" s="27"/>
    </row>
    <row r="4452" spans="1:1">
      <c r="A4452" s="27"/>
    </row>
    <row r="4453" spans="1:1">
      <c r="A4453" s="27"/>
    </row>
    <row r="4454" spans="1:1">
      <c r="A4454" s="27"/>
    </row>
    <row r="4455" spans="1:1">
      <c r="A4455" s="27"/>
    </row>
    <row r="4456" spans="1:1">
      <c r="A4456" s="27"/>
    </row>
    <row r="4457" spans="1:1">
      <c r="A4457" s="27"/>
    </row>
    <row r="4458" spans="1:1">
      <c r="A4458" s="27"/>
    </row>
    <row r="4459" spans="1:1">
      <c r="A4459" s="27"/>
    </row>
    <row r="4460" spans="1:1">
      <c r="A4460" s="27"/>
    </row>
    <row r="4461" spans="1:1">
      <c r="A4461" s="27"/>
    </row>
    <row r="4462" spans="1:1">
      <c r="A4462" s="27"/>
    </row>
    <row r="4463" spans="1:1">
      <c r="A4463" s="27"/>
    </row>
    <row r="4464" spans="1:1">
      <c r="A4464" s="27"/>
    </row>
    <row r="4465" spans="1:1">
      <c r="A4465" s="27"/>
    </row>
    <row r="4466" spans="1:1">
      <c r="A4466" s="27"/>
    </row>
    <row r="4467" spans="1:1">
      <c r="A4467" s="27"/>
    </row>
    <row r="4468" spans="1:1">
      <c r="A4468" s="27"/>
    </row>
  </sheetData>
  <mergeCells count="1">
    <mergeCell ref="A4:C5"/>
  </mergeCell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" operator="containsText" id="{19E0CE5C-04F8-484D-8DBE-9CC661E0935D}">
            <xm:f>NOT(ISERROR(SEARCH("failed",H2)))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15" operator="containsText" id="{59E6846E-46D9-1747-9067-253872218A19}">
            <xm:f>NOT(ISERROR(SEARCH("canceled",H2)))</xm:f>
            <xm:f>"canceled"</xm:f>
            <x14:dxf>
              <fill>
                <patternFill>
                  <bgColor rgb="FFFFC000"/>
                </patternFill>
              </fill>
            </x14:dxf>
          </x14:cfRule>
          <x14:cfRule type="containsText" priority="16" operator="containsText" id="{5C7ED13A-DC52-8B44-A068-1F6200E93C08}">
            <xm:f>NOT(ISERROR(SEARCH("successful",H2)))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H2:H2185</xm:sqref>
        </x14:conditionalFormatting>
        <x14:conditionalFormatting xmlns:xm="http://schemas.microsoft.com/office/excel/2006/main">
          <x14:cfRule type="containsText" priority="13" operator="containsText" id="{72901229-4B1E-8B46-9B35-6533E6BB87DE}">
            <xm:f>NOT(ISERROR(SEARCH("live",H2)))</xm:f>
            <xm:f>"live"</xm:f>
            <x14:dxf>
              <fill>
                <patternFill>
                  <bgColor theme="8"/>
                </patternFill>
              </fill>
            </x14:dxf>
          </x14:cfRule>
          <xm:sqref>H2:H2185</xm:sqref>
        </x14:conditionalFormatting>
        <x14:conditionalFormatting xmlns:xm="http://schemas.microsoft.com/office/excel/2006/main">
          <x14:cfRule type="containsText" priority="9" operator="containsText" id="{ED216F64-3660-E34E-91B1-AEFD5323C69F}">
            <xm:f>NOT(ISERROR(SEARCH("live",L2)))</xm:f>
            <xm:f>"live"</xm:f>
            <x14:dxf>
              <fill>
                <patternFill>
                  <bgColor theme="8"/>
                </patternFill>
              </fill>
            </x14:dxf>
          </x14:cfRule>
          <xm:sqref>L2:L1531</xm:sqref>
        </x14:conditionalFormatting>
        <x14:conditionalFormatting xmlns:xm="http://schemas.microsoft.com/office/excel/2006/main">
          <x14:cfRule type="containsText" priority="10" operator="containsText" id="{8D62451D-63FC-594D-84BE-B88D83E7EAEA}">
            <xm:f>NOT(ISERROR(SEARCH("failed",L2)))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11" operator="containsText" id="{5B00C4AA-612F-E543-9BDE-7B989FA2CA86}">
            <xm:f>NOT(ISERROR(SEARCH("canceled",L2)))</xm:f>
            <xm:f>"canceled"</xm:f>
            <x14:dxf>
              <fill>
                <patternFill>
                  <bgColor rgb="FFFFC000"/>
                </patternFill>
              </fill>
            </x14:dxf>
          </x14:cfRule>
          <x14:cfRule type="containsText" priority="12" operator="containsText" id="{A5CD7825-D005-4944-9A48-3047C0ADBC80}">
            <xm:f>NOT(ISERROR(SEARCH("successful",L2)))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L2:L1531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Data_Set</vt:lpstr>
      <vt:lpstr>Outcomes based on Category</vt:lpstr>
      <vt:lpstr>Outcomes based on sub category</vt:lpstr>
      <vt:lpstr>Outcomes based on date</vt:lpstr>
      <vt:lpstr>Otcomes based on goal (Bonus)</vt:lpstr>
      <vt:lpstr>Statistical on outcomes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2020-05-15T13:27:16Z</dcterms:modified>
</cp:coreProperties>
</file>