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 Flips" sheetId="1" r:id="rId4"/>
    <sheet state="visible" name="2020 Flips" sheetId="2" r:id="rId5"/>
    <sheet state="visible" name="2021 Flips" sheetId="3" r:id="rId6"/>
    <sheet state="visible" name="2022 Flips" sheetId="4" r:id="rId7"/>
    <sheet state="visible" name="Flip Count" sheetId="5" r:id="rId8"/>
    <sheet state="visible" name="Pix Arts" sheetId="6" r:id="rId9"/>
  </sheets>
  <definedNames>
    <definedName hidden="1" localSheetId="0" name="_xlnm._FilterDatabase">'2019 Flips'!$A$1:$F$1</definedName>
    <definedName hidden="1" localSheetId="1" name="_xlnm._FilterDatabase">'2020 Flips'!$A$1:$F$1</definedName>
    <definedName hidden="1" localSheetId="2" name="_xlnm._FilterDatabase">'2021 Flips'!$A$1:$F$73</definedName>
    <definedName hidden="1" localSheetId="5" name="_xlnm._FilterDatabase">'Pix Arts'!$A$1:$F$42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iUBtYMuGnxX/H9L5TWBPzsTwrzhA=="/>
    </ext>
  </extLst>
</workbook>
</file>

<file path=xl/sharedStrings.xml><?xml version="1.0" encoding="utf-8"?>
<sst xmlns="http://schemas.openxmlformats.org/spreadsheetml/2006/main" count="783" uniqueCount="456">
  <si>
    <t>Month</t>
  </si>
  <si>
    <t>Released</t>
  </si>
  <si>
    <t>Publisher</t>
  </si>
  <si>
    <t>Game Name</t>
  </si>
  <si>
    <t>Eshop Link</t>
  </si>
  <si>
    <t>Asset Link</t>
  </si>
  <si>
    <t>Digital Game Group</t>
  </si>
  <si>
    <t>Rally Road</t>
  </si>
  <si>
    <t>https://www.nintendo.com/games/detail/rally-road-crashy-car-racing-switch/</t>
  </si>
  <si>
    <t>https://assetstore.unity.com/packages/templates/packs/crashy-racing-115748</t>
  </si>
  <si>
    <t>Piotr Skalski</t>
  </si>
  <si>
    <t>Puzzle Plowing a field</t>
  </si>
  <si>
    <t>https://www.nintendo.com/games/detail/puzzle-plowing-a-field-switch/</t>
  </si>
  <si>
    <t>https://www.sellanycode.com/item/246/farming-puzzle-%7C-original-game-source-code</t>
  </si>
  <si>
    <t>Animal Pals Bubble Pop</t>
  </si>
  <si>
    <t>https://www.nintendo.com/games/detail/animal-pals-bubble-pop-switch/</t>
  </si>
  <si>
    <t>https://assetstore.unity.com/packages/templates/packs/mk-aqua-pop-bubble-shooter-game-asset-135537</t>
  </si>
  <si>
    <t>Ragdoll Fighter</t>
  </si>
  <si>
    <t>https://www.nintendo.com/games/detail/ragdoll-fighter-switch/</t>
  </si>
  <si>
    <t>https://www.codester.com/items/15938/ragdoll-warrior-complete-unity-project</t>
  </si>
  <si>
    <t>Fire &amp; Water</t>
  </si>
  <si>
    <t>https://www.nintendo.com/games/detail/fire-and-water-switch/</t>
  </si>
  <si>
    <t>https://www.sellanycode.com/item/4/red-boy-and-blue-girl</t>
  </si>
  <si>
    <t>Party Games 15 in 1</t>
  </si>
  <si>
    <t>https://www.nintendo.com/games/detail/party-games-15-in-1-switch/</t>
  </si>
  <si>
    <t>https://www.codester.com/items/16522/game-party-15-games-in-1-unity-project</t>
  </si>
  <si>
    <t>Max Interactive Studio</t>
  </si>
  <si>
    <t>Max Reloaded 2</t>
  </si>
  <si>
    <t>https://www.nintendo.com/games/detail/max-reloaded-ii-switch/</t>
  </si>
  <si>
    <t>https://assetstore.unity.com/packages/templates/full-game-kit-hammer-2-43670</t>
  </si>
  <si>
    <t>Super Punch</t>
  </si>
  <si>
    <t>https://www.nintendo.com/games/detail/super-punch-switch/</t>
  </si>
  <si>
    <t>https://assetstore.unity.com/packages/templates/packs/superpunch-19952</t>
  </si>
  <si>
    <t>Pop the Bubbles</t>
  </si>
  <si>
    <t>https://www.nintendo.com/games/detail/pop-the-bubbles-switch/</t>
  </si>
  <si>
    <t>Art Game Studio</t>
  </si>
  <si>
    <t>The Bullet: Time of Revenge</t>
  </si>
  <si>
    <t>https://www.nintendo.com/games/detail/the-bullet-time-of-revenge-switch/</t>
  </si>
  <si>
    <t>Pix Arts</t>
  </si>
  <si>
    <t>Arcanoid Breakout</t>
  </si>
  <si>
    <t>https://www.nintendo.com/games/detail/space-aliens-invaders-switch/</t>
  </si>
  <si>
    <t>https://assetstore.unity.com/packages/templates/packs/breakout-pro-playmaker-64261</t>
  </si>
  <si>
    <t>Bullet Trail</t>
  </si>
  <si>
    <t>https://www.nintendo.com/games/detail/bullet-trail-switch/</t>
  </si>
  <si>
    <t>https://www.sellmyapp.com/downloads/bullet-shooter/</t>
  </si>
  <si>
    <t>Grand Prix Racing</t>
  </si>
  <si>
    <t>https://www.nintendo.com/games/detail/grand-prix-racing-switch/</t>
  </si>
  <si>
    <t>https://assetstore.unity.com/packages/3d/environments/roadways/race-track-generator-113050
https://apkpure.com/toon-racer-2/com.sperensis.toonracer2
https://assetstore.unity.com/packages/3d/vehicles/land/30-fantastic-race-cars-pack-vol-2-43883</t>
  </si>
  <si>
    <t>Knight With Tactic</t>
  </si>
  <si>
    <t>https://www.nintendo.com/games/detail/knight-with-tactics-switch/</t>
  </si>
  <si>
    <t>https://www.sellmyapp.com/downloads/tactical-knight/</t>
  </si>
  <si>
    <t>Maze With Cube</t>
  </si>
  <si>
    <t>https://www.nintendo.com/games/detail/maze-with-cube-switch/</t>
  </si>
  <si>
    <t>https://www.sellmyapp.com/downloads/cube-in-maze-maze-puzzle-unity-code-source-with-admob-other-ad-networks/</t>
  </si>
  <si>
    <t>Top Gun Air Combat</t>
  </si>
  <si>
    <t>https://www.nintendo.com/games/detail/top-gun-air-combat-switch/</t>
  </si>
  <si>
    <t>https://assetstore.unity.com/packages/templates/systems/air-warfare-pro-template-153887</t>
  </si>
  <si>
    <t>Wacky Run</t>
  </si>
  <si>
    <t>https://www.nintendo.com/games/detail/wacky-run-switch/</t>
  </si>
  <si>
    <t>https://www.sellanycode.com/item/24/shot-race-3d-source-code</t>
  </si>
  <si>
    <t>Gorilla Big Adventure</t>
  </si>
  <si>
    <t>https://www.nintendo.com/games/detail/gorilla-big-adventure-switch/</t>
  </si>
  <si>
    <t>https://assetstore.unity.com/packages/templates/gorilla-jump-2d-63039</t>
  </si>
  <si>
    <t>Space Aliens Invaders</t>
  </si>
  <si>
    <t>https://assetstore.unity.com/packages/templates/tutorials/binary-void-pc-mobile-full-game-tutorial-137978#description</t>
  </si>
  <si>
    <t>Sabec</t>
  </si>
  <si>
    <t>Dog Fight</t>
  </si>
  <si>
    <t>https://www.nintendo.com/games/detail/dogfight-switch/</t>
  </si>
  <si>
    <t>Little Squires Quests</t>
  </si>
  <si>
    <t>https://www.nintendo.com/games/detail/little-squires-quests-switch/</t>
  </si>
  <si>
    <t>https://www.sellanycode.com/item/9/hero-rescue-%E2%80%93-adventure-puzzle-game-source-code</t>
  </si>
  <si>
    <t>Curve Racer</t>
  </si>
  <si>
    <t>https://www.nintendo.com/games/detail/curve-racer-switch/</t>
  </si>
  <si>
    <t>https://assetsdeals.pro/item/127918/road-racer-world-trip-complete-game</t>
  </si>
  <si>
    <t xml:space="preserve">Blow up Monsters </t>
  </si>
  <si>
    <t>https://www.nintendo.com/games/detail/blow-up-monsters-switch/</t>
  </si>
  <si>
    <t>https://assetstore.unity.com/packages/templates/packs/monster-blaster-2d-3d-physics-game-kit-45074?aid=1100lNXT&amp;pubref=MonsterBlaster-CF-YT-14thMay19&amp;utm_source=aff</t>
  </si>
  <si>
    <t>Magical Maze</t>
  </si>
  <si>
    <t>https://www.nintendo.com/games/detail/magical-maze-switch/</t>
  </si>
  <si>
    <t>https://www.codester.com/items/13463/maze-fun-puzzle-full-unity-package</t>
  </si>
  <si>
    <t>Jumping Stack Ball</t>
  </si>
  <si>
    <t>https://www.nintendo.com/games/detail/jumping-stack-ball-switch/</t>
  </si>
  <si>
    <t>https://assetstore.unity.com/packages/templates/packs/stack-ball-template-editor-142697</t>
  </si>
  <si>
    <t>Bubble Bubble Ocean</t>
  </si>
  <si>
    <t>https://www.nintendo.com/games/detail/bubble-bubble-ocean-switch/</t>
  </si>
  <si>
    <t>Urban Street Fighting</t>
  </si>
  <si>
    <t>https://www.nintendo.com/games/detail/urban-street-fighting-switch/</t>
  </si>
  <si>
    <t xml:space="preserve">https://assetstore.unity.com/packages/templates/systems/universal-fighting-engine-pro-13839 </t>
  </si>
  <si>
    <t>Escape Route</t>
  </si>
  <si>
    <t>https://www.nintendo.com/games/detail/escape-route-switch/</t>
  </si>
  <si>
    <t>https://assetstore.unity.com/packages/templates/packs/stealth-action-game-kit-32535#content</t>
  </si>
  <si>
    <t>Burger Master</t>
  </si>
  <si>
    <t>https://www.nintendo.com/games/detail/burger-master-switch/</t>
  </si>
  <si>
    <t>https://www.sellmyapp.com/downloads/top-burger-chef-cooking-story/</t>
  </si>
  <si>
    <t>Ace Invaders</t>
  </si>
  <si>
    <t>https://www.nintendo.com/games/detail/ace-invaders-switch/</t>
  </si>
  <si>
    <t>https://www.sellmyapp.com/downloads/no-space-invaders/</t>
  </si>
  <si>
    <t>Retro Fighter Dragons Revenge</t>
  </si>
  <si>
    <t>https://www.nintendo.com/games/detail/retro-fighter-dragons-revenge-switch/</t>
  </si>
  <si>
    <t>https://assetstore.unity.com/packages/templates/systems/beat-em-up-game-template-78297</t>
  </si>
  <si>
    <t>Benjamin Kistler</t>
  </si>
  <si>
    <t>My Little IceCream Booth</t>
  </si>
  <si>
    <t>https://www.nintendo.com/games/detail/my-little-icecream-booth-switch/</t>
  </si>
  <si>
    <t>https://assetstore.unity.com/packages/2d/environments/ice-cream-shop-103004</t>
  </si>
  <si>
    <t>March</t>
  </si>
  <si>
    <t>Pinball Big Splash</t>
  </si>
  <si>
    <t>https://www.nintendo.com/games/detail/pinball-big-splash-switch/</t>
  </si>
  <si>
    <t>https://assetstore.unity.com/packages/templates/systems/pinball-creator-74772</t>
  </si>
  <si>
    <t>Ace Strike</t>
  </si>
  <si>
    <t>https://www.nintendo.co.uk/Games/Nintendo-Switch-download-software/Ace-Strike-1932720.html</t>
  </si>
  <si>
    <t>https://www.chupamobile.com/unity-action/gunship-battle-helicopter-3d-attack-21585</t>
  </si>
  <si>
    <t>Dirt Bike Retro</t>
  </si>
  <si>
    <t>https://www.nintendo.com/games/detail/dirt-bike-retro-switch/</t>
  </si>
  <si>
    <t>https://www.sellmyapp.com/downloads/dirt-bike-rally-top-trending-game/</t>
  </si>
  <si>
    <t>Prison Games</t>
  </si>
  <si>
    <t>Among Pipes</t>
  </si>
  <si>
    <t>https://www.nintendo.com/games/detail/among-pipes-switch/</t>
  </si>
  <si>
    <t>https://codecanyon.net/item/plumber-complete-unity-project-with-level-toolkit/29417623</t>
  </si>
  <si>
    <t>Gem Miner</t>
  </si>
  <si>
    <t>https://www.nintendo.com/games/detail/gem-miner-switch/</t>
  </si>
  <si>
    <t>https://www.sellmyapp.com/downloads/gold-miner-grand/</t>
  </si>
  <si>
    <t>Golf Royale</t>
  </si>
  <si>
    <t>https://www.nintendo.com/games/detail/golf-royale-switch/</t>
  </si>
  <si>
    <t>https://assetstore.unity.com/packages/templates/packs/golf-royale-104938</t>
  </si>
  <si>
    <t>Castle Heroes</t>
  </si>
  <si>
    <t>https://www.nintendo.com/games/detail/castle-heroes-switch/</t>
  </si>
  <si>
    <t>https://www.sellmyapp.com/downloads/castle-defense-battle-war-heroes/</t>
  </si>
  <si>
    <t>Fly The Bird</t>
  </si>
  <si>
    <t>https://www.nintendo.com/games/detail/fly-the-bird-switch/</t>
  </si>
  <si>
    <t>https://assetstore.unity.com/packages/templates/systems/sky-flight-full-game-template-113460</t>
  </si>
  <si>
    <t>Empire Invasion</t>
  </si>
  <si>
    <t>https://www.nintendo.com/games/detail/empire-invasion-switch/</t>
  </si>
  <si>
    <t>https://www.sellmyapp.com/downloads/2d-fantasy-tower-defense-complete-unity-project/</t>
  </si>
  <si>
    <t>Candy Match Kiddies</t>
  </si>
  <si>
    <t>https://www.nintendo.com/games/detail/candy-match-kiddies-switch/</t>
  </si>
  <si>
    <t>https://assetstore.unity.com/packages/templates/systems/candy-match-3-kit-111083</t>
  </si>
  <si>
    <t>Checkers Master</t>
  </si>
  <si>
    <t>https://www.nintendo.com/games/detail/checkers-master-switch/</t>
  </si>
  <si>
    <t>https://assetstore.unity.com/packages/templates/packs/checkers-game-template-pvp-and-pve-rules-admob-147369</t>
  </si>
  <si>
    <t>Sudoku Master</t>
  </si>
  <si>
    <t>https://www.nintendo.com/games/detail/sudoku-master-switch/</t>
  </si>
  <si>
    <t>https://assetstore.unity.com/packages/templates/packs/sudoku-classic-puzzle-game-151139</t>
  </si>
  <si>
    <t>Park Inc</t>
  </si>
  <si>
    <t>https://www.nintendo.com/games/detail/park-inc-switch/</t>
  </si>
  <si>
    <t>https://assetstore.unity.com/packages/templates/packs/park-inc-template-editor-179668</t>
  </si>
  <si>
    <t>Team Troopers</t>
  </si>
  <si>
    <t>https://www.nintendo.com/games/detail/team-troopers-switch/</t>
  </si>
  <si>
    <t>https://assetstore.unity.com/packages/3d/props/weapons/low-poly-fps-pack-54947#content
https://assetstore.unity.com/packages/3d/environments/urban/polygon-battle-royale-low-poly-3d-art-by-synty-128513</t>
  </si>
  <si>
    <t>Colorfall</t>
  </si>
  <si>
    <t>https://www.nintendo.com/games/detail/colorfall-switch/</t>
  </si>
  <si>
    <t>https://assetstore.unity.com/packages/templates/systems/j-connect-kit-118731</t>
  </si>
  <si>
    <t>Connect It</t>
  </si>
  <si>
    <t>https://www.nintendo.com/games/detail/connect-it-switch/</t>
  </si>
  <si>
    <t>Archery Blast</t>
  </si>
  <si>
    <t>https://www.nintendo.com/games/detail/archery-blast-switch/</t>
  </si>
  <si>
    <t>https://assetstore.unity.com/packages/templates/packs/archery-blast-103913</t>
  </si>
  <si>
    <t>Classic Checkers</t>
  </si>
  <si>
    <t>https://www.nintendo.com/games/detail/classic-checkers-switch/</t>
  </si>
  <si>
    <t>My Little Fast Food Booth</t>
  </si>
  <si>
    <t>https://www.nintendo.com/games/detail/my-little-fast-food-booth-switch/</t>
  </si>
  <si>
    <t>https://assetstore.unity.com/packages/templates/packs/fast-food-restaurant-cooking-tycoon-starter-kit-31747</t>
  </si>
  <si>
    <t>Super Disk Soccer</t>
  </si>
  <si>
    <t>https://www.nintendo.com/games/detail/super-disc-soccer-switch/</t>
  </si>
  <si>
    <t>https://assetstore.unity.com/packages/templates/packs/finger-soccer-game-kit-45611</t>
  </si>
  <si>
    <t>sweets swap</t>
  </si>
  <si>
    <t>https://www.nintendo.com/games/detail/sweets-swap-switch/</t>
  </si>
  <si>
    <t>https://assetstore.unity.com/packages/templates/systems/match-3-sweet-sugar-98823</t>
  </si>
  <si>
    <t>Solitaire card games</t>
  </si>
  <si>
    <t>https://www.nintendo.com/games/detail/solitaire-card-games-switch/</t>
  </si>
  <si>
    <t>https://www.sellmyapp.com/downloads/solitaire-kings-kit/</t>
  </si>
  <si>
    <t>Super Shape Shooter</t>
  </si>
  <si>
    <t>https://www.nintendo.com/games/detail/super-shape-shooter-switch/</t>
  </si>
  <si>
    <t>https://assetstore.unity.com/packages/templates/systems/super-multiplayer-shooter-template-124977</t>
  </si>
  <si>
    <t>Bounce Mania</t>
  </si>
  <si>
    <t>https://www.nintendo.com/games/detail/bounce-mania-switch/</t>
  </si>
  <si>
    <t>https://www.sellmyapp.com/downloads/super-bounce-complete-project-editor/</t>
  </si>
  <si>
    <t>Tank Battle Retro</t>
  </si>
  <si>
    <t>https://www.nintendo.com/games/detail/tank-battle-retro-switch/</t>
  </si>
  <si>
    <t>https://assetstore.unity.com/packages/templates/block-tank-battle-63510</t>
  </si>
  <si>
    <t>Turbo Skiddy Racer</t>
  </si>
  <si>
    <t>https://www.nintendo.com/games/detail/turbo-skiddy-racing-switch/</t>
  </si>
  <si>
    <t>Let it roll slide Puzzle</t>
  </si>
  <si>
    <t>https://www.nintendo.com/games/detail/let-it-roll-slide-puzzle-switch/</t>
  </si>
  <si>
    <t>https://assetstore.unity.com/packages/templates/packs/unroll-ball-slide-puzzle-99663</t>
  </si>
  <si>
    <t>Wood Block Escape Puzzles</t>
  </si>
  <si>
    <t>https://www.nintendo.com/games/detail/wood-block-escape-puzzles-switch/</t>
  </si>
  <si>
    <t>https://assetstore.unity.com/packages/templates/packs/block-escape-puzzle-game-158186</t>
  </si>
  <si>
    <t>Mini Car Racing</t>
  </si>
  <si>
    <t>https://www.nintendo.com/games/detail/mini-car-racing-switch/</t>
  </si>
  <si>
    <t>https://assetstore.unity.com/packages/templates/systems/minicar-race-creator-105901</t>
  </si>
  <si>
    <t>Color Dots Connect</t>
  </si>
  <si>
    <t>https://www.nintendo.com/games/detail/color-dots-connect-switch/</t>
  </si>
  <si>
    <t>https://assetstore.unity.com/packages/templates/packs/dot-connect-line-puzzle-game-147901</t>
  </si>
  <si>
    <t>Pixel Head Soccer</t>
  </si>
  <si>
    <t>https://www.nintendo.co.uk/Games/Nintendo-Switch-download-software/Pixel-Head-Soccer-1978323.html#Overview</t>
  </si>
  <si>
    <t>ASSET UNKNOWN - Duplicate E-shop Listing - Likely a version of Head Sports - https://assetstore.unity.com/packages/templates/packs/head-soccer-game-kit-67403?q=head%20sports&amp;orderBy=1</t>
  </si>
  <si>
    <t>Find 10 Differences</t>
  </si>
  <si>
    <t>https://www.nintendo.com/games/detail/find-10-differences-switch/</t>
  </si>
  <si>
    <t>https://assetstore.unity.com/packages/templates/packs/find-10-differences-61386</t>
  </si>
  <si>
    <t>Grand Slam Tennis</t>
  </si>
  <si>
    <t>https://www.nintendo.com/games/detail/grand-slam-tennis-switch/</t>
  </si>
  <si>
    <t>https://assetstore.unity.com/packages/3d/animations/tennis-animation-pack-with-stadium-80039</t>
  </si>
  <si>
    <t>SuperPowerUpGames</t>
  </si>
  <si>
    <t>Basketball Pinball</t>
  </si>
  <si>
    <t>https://www.nintendo.com/games/detail/basketball-pinball-switch/</t>
  </si>
  <si>
    <t>Head Games</t>
  </si>
  <si>
    <t>https://www.nintendo.co.uk/Games/Nintendo-Switch-download-software/Head-Games-1982241.html#Overview</t>
  </si>
  <si>
    <t>Caesar Empire War</t>
  </si>
  <si>
    <t>https://www.nintendo.com/games/detail/caesar-empire-war-switch/</t>
  </si>
  <si>
    <t>https://assetstore.unity.com/packages/templates/packs/city-building-kit-complete-version-16832</t>
  </si>
  <si>
    <t>Zombie Raid (Pix Arts)</t>
  </si>
  <si>
    <t>https://www.nintendo.com/games/detail/zombie-raid-switch/</t>
  </si>
  <si>
    <t>https://assetstore.unity.com/packages/templates/systems/zombie-raid-top-down-shooter-survival-192617#description</t>
  </si>
  <si>
    <t>Bring Honey Home</t>
  </si>
  <si>
    <t>https://www.nintendo.com/games/detail/bring-honey-home-switch/</t>
  </si>
  <si>
    <t>https://assetstore.unity.com/packages/templates/packs/hexa-puzzle-block-85474</t>
  </si>
  <si>
    <t>Red Ball Escape</t>
  </si>
  <si>
    <t>https://www.nintendo.com/games/detail/red-ball-escape-switch/</t>
  </si>
  <si>
    <t>https://assetstore.unity.com/packages/templates/packs/red-ball-escape-149938</t>
  </si>
  <si>
    <t>Pix Jungle Adventure</t>
  </si>
  <si>
    <t>https://www.nintendo.com/games/detail/pix-jungle-adventures-switch/</t>
  </si>
  <si>
    <t>https://assetstore.unity.com/packages/templates/packs/pix-jungle-adventure-133667</t>
  </si>
  <si>
    <t>Puzzle Box 3 in 1</t>
  </si>
  <si>
    <t>https://www.nintendo.com/games/detail/puzzle-box-3-in-1-switch/</t>
  </si>
  <si>
    <t>https://play.google.com/store/apps/details?id=com.creartiveit.crazynumbers&amp;hl=en&amp;gl=US</t>
  </si>
  <si>
    <t>League of Champions Soccer</t>
  </si>
  <si>
    <t>https://www.nintendo.co.uk/Games/Nintendo-Switch-download-software/League-Of-Champions-Soccer-1982486.html#Overview</t>
  </si>
  <si>
    <t>https://assetstore.unity.com/packages/3d/characters/soccer-players-stadiums-pack-105891?aid=1011l7QXX&amp;pubref=gas_en&amp;utm_source=aff</t>
  </si>
  <si>
    <t>Puzzle Pipes</t>
  </si>
  <si>
    <t>https://www.nintendo.co.uk/Games/Nintendo-Switch-download-software/Puzzle-Pipes-1989864.html</t>
  </si>
  <si>
    <t>https://assetstore.unity.com/packages/templates/packs/pipes-flood-puzzle-69109</t>
  </si>
  <si>
    <t>Cannon Army</t>
  </si>
  <si>
    <t>https://www.nintendo.co.uk/Games/Nintendo-Switch-download-software/CANNON-ARMY-1984094.html#Overview</t>
  </si>
  <si>
    <t>https://assetstore.unity.com/packages/templates/packs/third-person-shooter-186768</t>
  </si>
  <si>
    <t>Wood Block Escape Puzzles 2</t>
  </si>
  <si>
    <t>https://www.nintendo.com/games/detail/wood-block-escape-puzzles-2-switch/</t>
  </si>
  <si>
    <t>https://assetstore.unity.com/packages/templates/systems/unblock-me-slide-puzzle-69070</t>
  </si>
  <si>
    <t>Blocky Puzzle</t>
  </si>
  <si>
    <t>https://www.nintendo.co.uk/Games/Nintendo-Switch-download-software/Blocky-Puzzle-1988408.html#Overview</t>
  </si>
  <si>
    <t>https://assetstore.unity.com/packages/templates/packs/block-puzzle-hexagon-triangle-square-shape-puzzle-game-154824</t>
  </si>
  <si>
    <t>Sweet Sugar Candy</t>
  </si>
  <si>
    <t>https://www.nintendo.com/games/detail/sweet-sugar-candy-switch/</t>
  </si>
  <si>
    <t>Fantasy Cards</t>
  </si>
  <si>
    <t>https://www.nintendo.com/games/detail/fantasy-cards-switch/</t>
  </si>
  <si>
    <t>https://assetstore.unity.com/packages/tools/game-toolkits/easy-card-game-192089</t>
  </si>
  <si>
    <t>Revulo Studios</t>
  </si>
  <si>
    <t>Classic Pool</t>
  </si>
  <si>
    <t>https://www.nintendo.com/games/detail/classic-pool-switch/</t>
  </si>
  <si>
    <t>https://www.sellmyapp.com/downloads/8-ball-multiplayer-8-ball-pool-unity-template/</t>
  </si>
  <si>
    <t>Egg Up</t>
  </si>
  <si>
    <t>https://www.nintendo.com/games/detail/egg-up-switch/</t>
  </si>
  <si>
    <t>https://assetstore.unity.com/packages/templates/packs/egg-up-mobile-game-170618#content</t>
  </si>
  <si>
    <t>Defend The Kingdom</t>
  </si>
  <si>
    <t>https://www.nintendo.com/games/detail/defend-the-kingdom-switch/</t>
  </si>
  <si>
    <t>Word Crush Hidden</t>
  </si>
  <si>
    <t>https://www.nintendo.com/games/detail/word-crush-hidden-switch/</t>
  </si>
  <si>
    <t>https://assetstore.unity.com/packages/templates/systems/word-search-hexa-word-crush-174205</t>
  </si>
  <si>
    <t>Dungeon Bricker</t>
  </si>
  <si>
    <t>https://www.nintendo.com/games/detail/dungeon-bricker-switch/</t>
  </si>
  <si>
    <t>https://www.sellmyapp.com/downloads/dungeon-slider-brick-up/</t>
  </si>
  <si>
    <t>Wood Block Escape Puzzles 3</t>
  </si>
  <si>
    <t>https://www.nintendo.com/games/detail/wood-block-escape-puzzles-3-switch/</t>
  </si>
  <si>
    <t>https://assetstore.unity.com/packages/templates/packs/unblock-wood-170915</t>
  </si>
  <si>
    <t>Hunter Shooting Camp</t>
  </si>
  <si>
    <t>https://www.nintendo.com/games/detail/hunter-shooting-camp-switch/</t>
  </si>
  <si>
    <t>https://assetstore.unity.com/packages/templates/systems/j-shooting-kit-116364</t>
  </si>
  <si>
    <t>US Navy Sea Conflict</t>
  </si>
  <si>
    <t>https://www.nintendo.com/games/detail/us-navy-sea-conflict-switch/</t>
  </si>
  <si>
    <t>https://assetstore.unity.com/packages/3d/props/weapons/skypower-jet-fighter-missile-controller-184085</t>
  </si>
  <si>
    <t>Easy Flight Simulator</t>
  </si>
  <si>
    <t>https://www.nintendo.com/games/detail/easy-flight-simulator-switch/</t>
  </si>
  <si>
    <t>https://assetstore.unity.com/packages/3d/vehicles/air/realistic-flight-plane-easy-controller-151313</t>
  </si>
  <si>
    <t>LogScape - Puzzle Game</t>
  </si>
  <si>
    <t>https://www.nintendo.com/games/detail/logscape-puzzle-game-switch/</t>
  </si>
  <si>
    <t>Mahjong Masters</t>
  </si>
  <si>
    <t>https://www.nintendo.com/games/detail/mahjong-masters-switch/</t>
  </si>
  <si>
    <t>https://www.dovemobi.com/marketplace/app-detail/mahjong-master</t>
  </si>
  <si>
    <t>Pop Blocks</t>
  </si>
  <si>
    <t>https://www.nintendo.com/games/detail/pop-blocks-switch/</t>
  </si>
  <si>
    <t>https://www.sellanycode.com/item/1080/pop-blocks-%E2%80%93-puzzle-match-game-kit-source-code</t>
  </si>
  <si>
    <t xml:space="preserve">Links Puzzle </t>
  </si>
  <si>
    <t>https://www.nintendo.co.uk/Games/Nintendo-Switch-download-software/Links-Puzzle-2023397.html#Overview</t>
  </si>
  <si>
    <t>https://assetstore.unity.com/packages/templates/systems/links-challenging-puzzle-game-template-180459</t>
  </si>
  <si>
    <t>Ultimate Games</t>
  </si>
  <si>
    <t>Metal Commando</t>
  </si>
  <si>
    <t>https://www.nintendo.com/games/detail/metal-commando-switch/</t>
  </si>
  <si>
    <t>https://www.codester.com/items/18906/metal-shooter-slug-unity-project</t>
  </si>
  <si>
    <t>Space Wars</t>
  </si>
  <si>
    <t>https://www.nintendo.co.uk/Games/Nintendo-Switch-download-software/Space-Wars-2031110.html#Gallery</t>
  </si>
  <si>
    <t>https://assetstore.unity.com/packages/templates/packs/spacy-hunter-156190</t>
  </si>
  <si>
    <t>Titans Black Ops</t>
  </si>
  <si>
    <t>https://www.nintendo.co.uk/Games/Nintendo-Switch-download-software/Titans-Black-Ops-2028828.html</t>
  </si>
  <si>
    <t>Hammer 2 Reloaded</t>
  </si>
  <si>
    <t>https://www.nintendo.co.uk/Games/Nintendo-Switch-download-software/Hammer-2-Reloaded-2028830.html</t>
  </si>
  <si>
    <t>Block Puzzle</t>
  </si>
  <si>
    <t>https://www.nintendo.co.uk/Games/Nintendo-Switch-download-software/Block-Puzzle-2030941.html#Overview</t>
  </si>
  <si>
    <t>https://assetstore.unity.com/packages/templates/packs/block-puzzle-game-kit-ready-to-publish-fun-mobile-game-162436</t>
  </si>
  <si>
    <t>Ball Physics Draw Puzzles</t>
  </si>
  <si>
    <t>https://www.nintendo.com/games/detail/ball-physics-draw-puzzles-switch/</t>
  </si>
  <si>
    <t>https://assetstore.unity.com/packages/templates/packs/brain-physic-ball-129876</t>
  </si>
  <si>
    <t>Beat Them All</t>
  </si>
  <si>
    <t>https://www.nintendo.com/games/detail/beat-them-all-switch/</t>
  </si>
  <si>
    <t>https://assetstore.unity.com/packages/templates/systems/beat-em-up-game-template-3d-98013</t>
  </si>
  <si>
    <t>Ninja Buddy Epic Quest</t>
  </si>
  <si>
    <t>https://www.nintendo.com/games/detail/ninja-buddy-epic-quest-switch/</t>
  </si>
  <si>
    <t>https://codecanyon.net/item/super-ninja-run-hell-escape-complete-unity-game/31675317</t>
  </si>
  <si>
    <t>Ninja Epic Adventure</t>
  </si>
  <si>
    <t>https://www.nintendo.com/games/detail/ninja-epic-adventure-switch/</t>
  </si>
  <si>
    <t>https://assetstore.unity.com/packages/templates/packs/kong-hero-platformer-complete-game-template-66709</t>
  </si>
  <si>
    <t>29/5/2021</t>
  </si>
  <si>
    <t>Strike Daz Cans</t>
  </si>
  <si>
    <t>https://www.nintendo.com/games/detail/strike-daz-cans-switch/</t>
  </si>
  <si>
    <t>https://assetstore.unity.com/packages/templates/packs/strike-the-can-99-balls-147939</t>
  </si>
  <si>
    <t>Eat Your Letters</t>
  </si>
  <si>
    <t>https://www.nintendo.com/games/detail/eat-your-letters-switch/</t>
  </si>
  <si>
    <t>https://assetstore.unity.com/packages/templates/packs/word-search-cookies-88864</t>
  </si>
  <si>
    <t>My Little Fruit Juice Booth</t>
  </si>
  <si>
    <t>https://www.nintendo.com/games/detail/my-little-fruit-juice-booth-switch/</t>
  </si>
  <si>
    <t>https://assetstore.unity.com/packages/templates/packs/fruit-juice-maker-complete-time-management-game-kit-80698</t>
  </si>
  <si>
    <t>Top Down Racer</t>
  </si>
  <si>
    <t>https://www.nintendo.com/games/detail/top-down-racer-switch/</t>
  </si>
  <si>
    <t>https://assetstore.unity.com/packages/templates/packs/ultimate-2d-car-game-kit-160283#description</t>
  </si>
  <si>
    <t>Alcyone Studio</t>
  </si>
  <si>
    <t>Mountain Bike Hill Racing</t>
  </si>
  <si>
    <t>https://www.nintendo.com/games/detail/mountain-bike-hill-climb-race-real-2d-arcade-dirt-racing-games-switch/</t>
  </si>
  <si>
    <t>https://forum.unity.com/threads/released-mobile-ready-2d-mountain-bicycle-game-template.346618/</t>
  </si>
  <si>
    <t>Notes</t>
  </si>
  <si>
    <t>January</t>
  </si>
  <si>
    <t>28/01/2021</t>
  </si>
  <si>
    <t>Pixel Jumper</t>
  </si>
  <si>
    <t>https://www.nintendo.com/games/detail/pixel-jumper-switch/</t>
  </si>
  <si>
    <t>https://www.sellmyapp.com/downloads/pixel-adventure/</t>
  </si>
  <si>
    <t>https://assetstore.unity.com/packages/2d/environments/super-platformer-assets-42013</t>
  </si>
  <si>
    <t>14/01/2022</t>
  </si>
  <si>
    <t>Gametry</t>
  </si>
  <si>
    <t>Pirate Treasure: Island of Mazes</t>
  </si>
  <si>
    <t>https://www.nintendo.com/games/detail/pirate-treasure-island-of-mazes-switch/</t>
  </si>
  <si>
    <t>https://play.google.com/store/apps/details?id=com.tgs.cmb</t>
  </si>
  <si>
    <t>19/01/2022</t>
  </si>
  <si>
    <t>Kistler Studios</t>
  </si>
  <si>
    <t>Monster Rescue</t>
  </si>
  <si>
    <t>https://www.nintendo.com/games/detail/monster-rescue-switch/</t>
  </si>
  <si>
    <t>https://assetstore.unity.com/packages/templates/packs/archery-rescue-monsters-206398</t>
  </si>
  <si>
    <t>21/01/2022</t>
  </si>
  <si>
    <t>Chef Word Ardee - Word Puzzle</t>
  </si>
  <si>
    <t>https://ec.nintendo.com/AU/en/titles/70010000049096</t>
  </si>
  <si>
    <t>24/01/2022</t>
  </si>
  <si>
    <t>Trigonal</t>
  </si>
  <si>
    <t>https://www.nintendo.co.uk/Games/Nintendo-Switch-download-software/Trigonal-2161950.html</t>
  </si>
  <si>
    <t>https://assetstore.unity.com/packages/templates/packs/triangles-ultimate-casual-puzzle-game-kit-179413</t>
  </si>
  <si>
    <t>26/01/2022</t>
  </si>
  <si>
    <t>Froggy Crossing</t>
  </si>
  <si>
    <t>https://www.nintendo.com/games/detail/froggy-crossing-switch/</t>
  </si>
  <si>
    <t>https://codecanyon.net/item/froggy-crosses-the-road-complete-unity-game/33861127</t>
  </si>
  <si>
    <t>Colors and Numbers</t>
  </si>
  <si>
    <t>https://www.nintendo.com/en_CA/games/detail/colors-and-numbers-switch/</t>
  </si>
  <si>
    <t>https://assetstore.unity.com/packages/templates/packs/picture-coloring-color-by-numbers-game-153248?aid=1100lJ2z&amp;utm_campaign=unity_affiliate&amp;utm_medium=affiliate&amp;utm_source=partnerize-linkmaker</t>
  </si>
  <si>
    <t>27/01/2022</t>
  </si>
  <si>
    <t>Zodiac Tri Peaks Solitaire</t>
  </si>
  <si>
    <t>https://www.nintendo.com/games/detail/zodiac-tri-peaks-solitaire-switch/</t>
  </si>
  <si>
    <t>Suspected Asset Flip</t>
  </si>
  <si>
    <t>Jumping Quest</t>
  </si>
  <si>
    <t>https://www.nintendo.com/games/detail/jumping-quest-switch/</t>
  </si>
  <si>
    <t>Heroic Pirates</t>
  </si>
  <si>
    <t>https://www.nintendo.com/games/detail/heroic-pirates-switch/</t>
  </si>
  <si>
    <t>https://www.sellmyapp.com/downloads/pirate-defense/</t>
  </si>
  <si>
    <t>Shadow Samurai Revenge</t>
  </si>
  <si>
    <t>https://www.nintendo.com/games/detail/shadow-samurai-revenge-switch/</t>
  </si>
  <si>
    <t>Shadow Shimazu Revenge - Unity Source Code by WhaleeTapps | Codester</t>
  </si>
  <si>
    <t>STOLEN ASSET?</t>
  </si>
  <si>
    <t>28/01/2022</t>
  </si>
  <si>
    <t>Pyramids Slot Machines</t>
  </si>
  <si>
    <t>https://www.nintendo.co.uk/Games/Nintendo-Switch-download-software/Pyramids-Slot-Machines-2155913.html</t>
  </si>
  <si>
    <t>https://assetstore.unity.com/packages/templates/packs/mk-antique-full-slot-game-engine-181555</t>
  </si>
  <si>
    <t>Cue Sports</t>
  </si>
  <si>
    <t>29/01/2022</t>
  </si>
  <si>
    <t>Magic Pen Color Book</t>
  </si>
  <si>
    <t>https://www.nintendo.com/games/detail/magic-pen-color-book-switch/</t>
  </si>
  <si>
    <t>https://www.codester.com/items/34001/kids-coloring-book-with-magic-pen-unity-project</t>
  </si>
  <si>
    <t>February</t>
  </si>
  <si>
    <t>Hungry Ball Physics</t>
  </si>
  <si>
    <t>https://www.nintendo.com/games/detail/hungry-ball-physics-switch/</t>
  </si>
  <si>
    <t>https://assetstore.unity.com/packages/templates/packs/hungry-line-physic-150657</t>
  </si>
  <si>
    <t>Insert Before Flight</t>
  </si>
  <si>
    <t>https://www.nintendo.com/games/detail/insert-before-flight-switch/</t>
  </si>
  <si>
    <t>https://assetstore.unity.com/packages/templates/systems/usim-vehicle-simulation-framework-15674#content</t>
  </si>
  <si>
    <t>Let it Roll 2</t>
  </si>
  <si>
    <t>https://www.nintendo.com/games/detail/let-it-roll-2-slide-puzzles-switch/</t>
  </si>
  <si>
    <t>https://assetstore.unity.com/packages/templates/packs/unblock-the-ball-sliding-puzzle-iap-admob-88562</t>
  </si>
  <si>
    <t>Shark Adventure</t>
  </si>
  <si>
    <t>https://www.nintendo.com/games/detail/shark-adventure-switch/</t>
  </si>
  <si>
    <t>https://www.sellanycode.com/item/1157/daddy-shark-adventure-source-code</t>
  </si>
  <si>
    <t>Mania Fish</t>
  </si>
  <si>
    <t>https://www.nintendo.com/games/detail/mania-fish-switch/</t>
  </si>
  <si>
    <t>https://assetstore.unity.com/packages/templates/systems/maniafish-2d-170937</t>
  </si>
  <si>
    <t>Jumping Helix Ball</t>
  </si>
  <si>
    <t>https://www.nintendo.com/games/detail/jumping-helix-ball-switch/</t>
  </si>
  <si>
    <t>https://assetstore.unity.com/packages/templates/packs/helix-jumper-121811</t>
  </si>
  <si>
    <t>Pinball Frenzy</t>
  </si>
  <si>
    <t>nintendo.com/games/detail/pinball-frenzy-switch/</t>
  </si>
  <si>
    <t>Word Chef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</si>
  <si>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</si>
  <si>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</si>
  <si>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</si>
  <si>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</si>
  <si>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</si>
  <si>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</si>
  <si>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</si>
  <si>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</si>
  <si>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</si>
  <si>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</si>
  <si>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Average</t>
  </si>
  <si>
    <t>Count of Publisher</t>
  </si>
  <si>
    <t>2021 Game Count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</si>
  <si>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</si>
  <si>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</si>
  <si>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</si>
  <si>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</si>
  <si>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</si>
  <si>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</si>
  <si>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</si>
  <si>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</si>
  <si>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</si>
  <si>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</si>
  <si>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</si>
  <si>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% of all Games</t>
  </si>
  <si>
    <t>Bocce</t>
  </si>
  <si>
    <t>https://www.nintendo.com/games/detail/bocce-switch/</t>
  </si>
  <si>
    <t>Olympic Basketball</t>
  </si>
  <si>
    <t>https://www.nintendo.com/games/detail/olympic-basketball-switch/</t>
  </si>
  <si>
    <t>https://assetstore.unity.com/packages/templates/packs/basketball-project-21129</t>
  </si>
  <si>
    <t>Skittles</t>
  </si>
  <si>
    <t>https://www.nintendo.com/games/detail/skittles-switch/</t>
  </si>
  <si>
    <t>Olympic Boxing</t>
  </si>
  <si>
    <t>https://www.nintendo.com/games/detail/olympic-boxing-switch/</t>
  </si>
  <si>
    <t>America Wild Hunting</t>
  </si>
  <si>
    <t>https://www.nintendo.com/games/detail/america-wild-hunting-switch/</t>
  </si>
  <si>
    <t>Dynos &amp; Ghosts</t>
  </si>
  <si>
    <t>https://www.nintendo.com/games/detail/dynos-and-ghosts-switch/</t>
  </si>
  <si>
    <t>Offroad Mini Racing</t>
  </si>
  <si>
    <t>https://www.nintendo.com/games/detail/offroad-mini-racing-switch/</t>
  </si>
  <si>
    <t>Free Throw Basketball</t>
  </si>
  <si>
    <t>https://www.nintendo.com/games/detail/free-throw-basketball-switch/</t>
  </si>
  <si>
    <t>Zombie Apocalypse</t>
  </si>
  <si>
    <t>https://www.nintendo.com/games/detail/zombie-apocalypse-switch/</t>
  </si>
  <si>
    <t>Olympic Table Tennis</t>
  </si>
  <si>
    <t>https://www.nintendo.com/games/detail/olympic-table-tennis-switch/</t>
  </si>
  <si>
    <t>Clay Skeet Shooting</t>
  </si>
  <si>
    <t>https://www.nintendo.com/games/detail/clay-skeet-shooting-switch/</t>
  </si>
  <si>
    <t>Curling</t>
  </si>
  <si>
    <t>https://www.nintendo.com/games/detail/curling-switch/</t>
  </si>
  <si>
    <t>Galactic Trooper Armada</t>
  </si>
  <si>
    <t>https://www.nintendo.com/games/detail/galactic-trooper-armada-switch/</t>
  </si>
  <si>
    <t>Table Soccer Foosball</t>
  </si>
  <si>
    <t>https://www.nintendo.com/games/detail/table-soccer-foosball-switch/</t>
  </si>
  <si>
    <t>https://www.nintendo.com/games/detail/arcanoid-breakout-switch/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</si>
</sst>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800]dddd\,\ mmmm\ dd\,\ yyyy"/>
    <numFmt numFmtId="165" formatCode="[$-809]dd\ mmmm\ yyyy"/>
    <numFmt numFmtId="166" formatCode="mm/dd/yyyy"/>
  </numFmts>
  <fonts count="18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u/>
      <sz val="11.0"/>
      <color theme="10"/>
      <name val="Arial"/>
    </font>
    <font>
      <sz val="11.0"/>
      <color theme="1"/>
      <name val="Roboto"/>
    </font>
    <font>
      <u/>
      <sz val="11.0"/>
      <color theme="10"/>
      <name val="Calibri"/>
    </font>
    <font>
      <u/>
      <sz val="11.0"/>
      <color theme="10"/>
      <name val="Arial"/>
    </font>
    <font>
      <u/>
      <sz val="11.0"/>
      <color theme="10"/>
      <name val="Arial"/>
    </font>
    <font>
      <u/>
      <sz val="11.0"/>
      <color rgb="FF0000FF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/>
    <font>
      <u/>
      <sz val="11.0"/>
      <color theme="10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C000"/>
        <bgColor rgb="FFFFC000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1">
    <border/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  <top style="thin">
        <color theme="4"/>
      </top>
    </border>
    <border>
      <left/>
      <right/>
      <top/>
      <bottom/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/>
      <right/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2" fillId="2" fontId="1" numFmtId="0" xfId="0" applyBorder="1" applyFont="1"/>
    <xf borderId="3" fillId="2" fontId="1" numFmtId="0" xfId="0" applyBorder="1" applyFont="1"/>
    <xf borderId="0" fillId="0" fontId="2" numFmtId="0" xfId="0" applyFont="1"/>
    <xf borderId="0" fillId="0" fontId="2" numFmtId="14" xfId="0" applyFont="1" applyNumberFormat="1"/>
    <xf borderId="4" fillId="0" fontId="2" numFmtId="164" xfId="0" applyBorder="1" applyFont="1" applyNumberFormat="1"/>
    <xf borderId="5" fillId="0" fontId="2" numFmtId="0" xfId="0" applyBorder="1" applyFont="1"/>
    <xf borderId="6" fillId="3" fontId="2" numFmtId="14" xfId="0" applyBorder="1" applyFill="1" applyFont="1" applyNumberFormat="1"/>
    <xf borderId="6" fillId="3" fontId="2" numFmtId="0" xfId="0" applyBorder="1" applyFont="1"/>
    <xf borderId="7" fillId="0" fontId="2" numFmtId="164" xfId="0" applyBorder="1" applyFont="1" applyNumberFormat="1"/>
    <xf borderId="8" fillId="0" fontId="2" numFmtId="14" xfId="0" applyBorder="1" applyFont="1" applyNumberFormat="1"/>
    <xf borderId="8" fillId="0" fontId="2" numFmtId="0" xfId="0" applyBorder="1" applyFont="1"/>
    <xf borderId="5" fillId="0" fontId="2" numFmtId="0" xfId="0" applyAlignment="1" applyBorder="1" applyFont="1">
      <alignment shrinkToFit="0" wrapText="1"/>
    </xf>
    <xf borderId="2" fillId="3" fontId="2" numFmtId="14" xfId="0" applyBorder="1" applyFont="1" applyNumberFormat="1"/>
    <xf borderId="2" fillId="3" fontId="2" numFmtId="0" xfId="0" applyBorder="1" applyFont="1"/>
    <xf borderId="3" fillId="3" fontId="2" numFmtId="0" xfId="0" applyBorder="1" applyFont="1"/>
    <xf borderId="8" fillId="0" fontId="3" numFmtId="0" xfId="0" applyBorder="1" applyFont="1"/>
    <xf borderId="7" fillId="0" fontId="2" numFmtId="165" xfId="0" applyBorder="1" applyFont="1" applyNumberFormat="1"/>
    <xf borderId="5" fillId="0" fontId="4" numFmtId="0" xfId="0" applyBorder="1" applyFont="1"/>
    <xf borderId="4" fillId="0" fontId="2" numFmtId="165" xfId="0" applyBorder="1" applyFont="1" applyNumberFormat="1"/>
    <xf borderId="7" fillId="0" fontId="2" numFmtId="165" xfId="0" applyAlignment="1" applyBorder="1" applyFont="1" applyNumberFormat="1">
      <alignment vertical="center"/>
    </xf>
    <xf borderId="4" fillId="0" fontId="5" numFmtId="0" xfId="0" applyAlignment="1" applyBorder="1" applyFont="1">
      <alignment horizontal="center" shrinkToFit="0" wrapText="1"/>
    </xf>
    <xf borderId="5" fillId="0" fontId="6" numFmtId="0" xfId="0" applyBorder="1" applyFont="1"/>
    <xf borderId="2" fillId="3" fontId="7" numFmtId="0" xfId="0" applyBorder="1" applyFont="1"/>
    <xf borderId="0" fillId="0" fontId="2" numFmtId="14" xfId="0" applyAlignment="1" applyFont="1" applyNumberFormat="1">
      <alignment horizontal="right"/>
    </xf>
    <xf borderId="6" fillId="4" fontId="2" numFmtId="0" xfId="0" applyBorder="1" applyFill="1" applyFont="1"/>
    <xf borderId="0" fillId="0" fontId="0" numFmtId="0" xfId="0" applyFont="1"/>
    <xf borderId="6" fillId="4" fontId="8" numFmtId="0" xfId="0" applyBorder="1" applyFont="1"/>
    <xf borderId="0" fillId="5" fontId="9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0" numFmtId="0" xfId="0" applyAlignment="1" applyFont="1">
      <alignment horizontal="right" readingOrder="0" shrinkToFit="0" vertical="bottom" wrapText="0"/>
    </xf>
    <xf borderId="0" fillId="3" fontId="12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6" fontId="10" numFmtId="0" xfId="0" applyAlignment="1" applyFill="1" applyFont="1">
      <alignment shrinkToFit="0" vertical="bottom" wrapText="0"/>
    </xf>
    <xf borderId="0" fillId="6" fontId="10" numFmtId="0" xfId="0" applyAlignment="1" applyFont="1">
      <alignment horizontal="right" readingOrder="0" shrinkToFit="0" vertical="bottom" wrapText="0"/>
    </xf>
    <xf borderId="0" fillId="6" fontId="10" numFmtId="0" xfId="0" applyAlignment="1" applyFont="1">
      <alignment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7" fontId="10" numFmtId="0" xfId="0" applyAlignment="1" applyFill="1" applyFont="1">
      <alignment readingOrder="0" shrinkToFit="0" vertical="bottom" wrapText="0"/>
    </xf>
    <xf borderId="0" fillId="7" fontId="10" numFmtId="0" xfId="0" applyAlignment="1" applyFont="1">
      <alignment horizontal="right" readingOrder="0" shrinkToFit="0" vertical="bottom" wrapText="0"/>
    </xf>
    <xf borderId="0" fillId="7" fontId="14" numFmtId="0" xfId="0" applyAlignment="1" applyFont="1">
      <alignment readingOrder="0" shrinkToFit="0" vertical="bottom" wrapText="0"/>
    </xf>
    <xf borderId="0" fillId="7" fontId="15" numFmtId="0" xfId="0" applyAlignment="1" applyFont="1">
      <alignment readingOrder="0" shrinkToFit="0" vertical="bottom" wrapText="0"/>
    </xf>
    <xf borderId="0" fillId="8" fontId="10" numFmtId="0" xfId="0" applyAlignment="1" applyFill="1" applyFont="1">
      <alignment readingOrder="0" shrinkToFit="0" vertical="bottom" wrapText="0"/>
    </xf>
    <xf borderId="0" fillId="0" fontId="10" numFmtId="166" xfId="0" applyAlignment="1" applyFont="1" applyNumberFormat="1">
      <alignment horizontal="right" readingOrder="0" shrinkToFit="0" vertical="bottom" wrapText="0"/>
    </xf>
    <xf borderId="0" fillId="3" fontId="10" numFmtId="166" xfId="0" applyAlignment="1" applyFont="1" applyNumberFormat="1">
      <alignment horizontal="right" readingOrder="0" shrinkToFit="0" vertical="bottom" wrapText="0"/>
    </xf>
    <xf borderId="9" fillId="9" fontId="2" numFmtId="0" xfId="0" applyAlignment="1" applyBorder="1" applyFill="1" applyFont="1">
      <alignment horizontal="center"/>
    </xf>
    <xf borderId="10" fillId="0" fontId="16" numFmtId="0" xfId="0" applyBorder="1" applyFont="1"/>
    <xf borderId="11" fillId="0" fontId="16" numFmtId="0" xfId="0" applyBorder="1" applyFont="1"/>
    <xf borderId="12" fillId="10" fontId="2" numFmtId="0" xfId="0" applyBorder="1" applyFill="1" applyFont="1"/>
    <xf borderId="12" fillId="0" fontId="2" numFmtId="0" xfId="0" applyBorder="1" applyFont="1"/>
    <xf borderId="13" fillId="0" fontId="0" numFmtId="0" xfId="0" applyBorder="1" applyFont="1"/>
    <xf borderId="14" fillId="0" fontId="0" numFmtId="0" xfId="0" applyBorder="1" applyFont="1"/>
    <xf borderId="12" fillId="11" fontId="2" numFmtId="0" xfId="0" applyBorder="1" applyFill="1" applyFont="1"/>
    <xf borderId="12" fillId="0" fontId="2" numFmtId="1" xfId="0" applyBorder="1" applyFont="1" applyNumberFormat="1"/>
    <xf borderId="15" fillId="0" fontId="0" numFmtId="0" xfId="0" applyBorder="1" applyFont="1"/>
    <xf borderId="16" fillId="0" fontId="0" numFmtId="0" xfId="0" applyBorder="1" applyFont="1"/>
    <xf borderId="12" fillId="12" fontId="2" numFmtId="0" xfId="0" applyBorder="1" applyFill="1" applyFont="1"/>
    <xf borderId="12" fillId="9" fontId="2" numFmtId="0" xfId="0" applyBorder="1" applyFont="1"/>
    <xf borderId="12" fillId="13" fontId="2" numFmtId="0" xfId="0" applyBorder="1" applyFill="1" applyFont="1"/>
    <xf borderId="12" fillId="14" fontId="2" numFmtId="0" xfId="0" applyBorder="1" applyFill="1" applyFont="1"/>
    <xf borderId="12" fillId="15" fontId="2" numFmtId="0" xfId="0" applyBorder="1" applyFill="1" applyFont="1"/>
    <xf borderId="12" fillId="16" fontId="2" numFmtId="0" xfId="0" applyBorder="1" applyFill="1" applyFont="1"/>
    <xf borderId="12" fillId="17" fontId="2" numFmtId="1" xfId="0" applyBorder="1" applyFill="1" applyFont="1" applyNumberFormat="1"/>
    <xf borderId="12" fillId="18" fontId="2" numFmtId="9" xfId="0" applyAlignment="1" applyBorder="1" applyFill="1" applyFont="1" applyNumberFormat="1">
      <alignment horizontal="center"/>
    </xf>
    <xf borderId="9" fillId="9" fontId="2" numFmtId="0" xfId="0" applyAlignment="1" applyBorder="1" applyFont="1">
      <alignment horizontal="center" readingOrder="0"/>
    </xf>
    <xf borderId="17" fillId="0" fontId="0" numFmtId="0" xfId="0" applyBorder="1" applyFont="1"/>
    <xf borderId="18" fillId="0" fontId="0" numFmtId="0" xfId="0" applyBorder="1" applyFont="1"/>
    <xf borderId="6" fillId="2" fontId="1" numFmtId="164" xfId="0" applyBorder="1" applyFont="1" applyNumberFormat="1"/>
    <xf borderId="6" fillId="2" fontId="1" numFmtId="0" xfId="0" applyBorder="1" applyFont="1"/>
    <xf borderId="3" fillId="3" fontId="17" numFmtId="0" xfId="0" applyBorder="1" applyFont="1"/>
    <xf borderId="3" fillId="8" fontId="2" numFmtId="0" xfId="0" applyBorder="1" applyFont="1"/>
    <xf borderId="0" fillId="0" fontId="4" numFmtId="0" xfId="0" applyFont="1"/>
    <xf borderId="3" fillId="8" fontId="2" numFmtId="0" xfId="0" applyAlignment="1" applyBorder="1" applyFont="1">
      <alignment shrinkToFit="0" wrapText="1"/>
    </xf>
    <xf borderId="19" fillId="3" fontId="2" numFmtId="14" xfId="0" applyBorder="1" applyFont="1" applyNumberFormat="1"/>
    <xf borderId="19" fillId="3" fontId="2" numFmtId="0" xfId="0" applyBorder="1" applyFont="1"/>
    <xf borderId="20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Asset Flips by Month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'Flip Count'!$A$6:$L$6</c:f>
            </c:strRef>
          </c:cat>
          <c:val>
            <c:numRef>
              <c:f>'Flip Count'!$A$7:$L$7</c:f>
              <c:numCache/>
            </c:numRef>
          </c:val>
        </c:ser>
        <c:axId val="522927855"/>
        <c:axId val="2062780648"/>
      </c:barChart>
      <c:catAx>
        <c:axId val="52292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2780648"/>
      </c:catAx>
      <c:valAx>
        <c:axId val="2062780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292785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Asset Flips by Month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'Flip Count'!$A$10:$L$10</c:f>
            </c:strRef>
          </c:cat>
          <c:val>
            <c:numRef>
              <c:f>'Flip Count'!$A$11:$L$11</c:f>
              <c:numCache/>
            </c:numRef>
          </c:val>
        </c:ser>
        <c:axId val="1848670920"/>
        <c:axId val="2137984376"/>
      </c:barChart>
      <c:catAx>
        <c:axId val="184867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7984376"/>
      </c:catAx>
      <c:valAx>
        <c:axId val="213798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670920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14</xdr:row>
      <xdr:rowOff>57150</xdr:rowOff>
    </xdr:from>
    <xdr:ext cx="8058150" cy="4610100"/>
    <xdr:graphicFrame>
      <xdr:nvGraphicFramePr>
        <xdr:cNvPr id="10548715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514350</xdr:colOff>
      <xdr:row>14</xdr:row>
      <xdr:rowOff>57150</xdr:rowOff>
    </xdr:from>
    <xdr:ext cx="8058150" cy="4610100"/>
    <xdr:graphicFrame>
      <xdr:nvGraphicFramePr>
        <xdr:cNvPr id="209754807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1" sheet="2021 Flips"/>
  </cacheSource>
  <cacheFields>
    <cacheField name="Month" numFmtId="164">
      <sharedItems>
        <s v="January"/>
        <s v="February"/>
        <s v="March"/>
        <s v="April"/>
        <s v="May"/>
        <s v="June"/>
        <s v="July"/>
        <s v="August"/>
        <s v="September"/>
      </sharedItems>
    </cacheField>
    <cacheField name="Released" numFmtId="14">
      <sharedItems containsSemiMixedTypes="0" containsDate="1" containsString="0">
        <d v="2021-01-11T00:00:00Z"/>
        <d v="2021-01-13T00:00:00Z"/>
        <d v="2021-01-14T00:00:00Z"/>
        <d v="2021-01-19T00:00:00Z"/>
        <d v="2021-01-27T00:00:00Z"/>
        <d v="2021-02-04T00:00:00Z"/>
        <d v="2021-02-05T00:00:00Z"/>
        <d v="2021-02-06T00:00:00Z"/>
        <d v="2021-02-15T00:00:00Z"/>
        <d v="2021-02-16T00:00:00Z"/>
        <d v="2021-02-17T00:00:00Z"/>
        <d v="2021-02-19T00:00:00Z"/>
        <d v="2021-02-20T00:00:00Z"/>
        <d v="2021-03-03T00:00:00Z"/>
        <d v="2021-03-06T00:00:00Z"/>
        <d v="2021-03-17T00:00:00Z"/>
        <d v="2021-03-19T00:00:00Z"/>
        <d v="2021-03-24T00:00:00Z"/>
        <d v="2021-04-02T00:00:00Z"/>
        <d v="2021-04-03T00:00:00Z"/>
        <d v="2021-04-09T00:00:00Z"/>
        <d v="2021-04-10T00:00:00Z"/>
        <d v="2021-04-14T00:00:00Z"/>
        <d v="2021-04-15T00:00:00Z"/>
        <d v="2021-04-16T00:00:00Z"/>
        <d v="2021-04-17T00:00:00Z"/>
        <d v="2021-05-03T00:00:00Z"/>
        <d v="2021-05-06T00:00:00Z"/>
        <d v="2021-05-07T00:00:00Z"/>
        <d v="2021-05-13T00:00:00Z"/>
        <d v="2021-05-14T00:00:00Z"/>
        <d v="2021-05-15T00:00:00Z"/>
        <d v="2021-05-20T00:00:00Z"/>
        <d v="2021-05-27T00:00:00Z"/>
        <d v="2021-05-28T00:00:00Z"/>
        <d v="2021-06-02T00:00:00Z"/>
        <d v="2021-06-04T00:00:00Z"/>
        <d v="2021-06-05T00:00:00Z"/>
        <d v="2021-06-08T00:00:00Z"/>
        <d v="2021-06-10T00:00:00Z"/>
        <d v="2021-06-11T00:00:00Z"/>
        <d v="2021-06-18T00:00:00Z"/>
        <d v="2021-06-21T00:00:00Z"/>
        <d v="2021-06-23T00:00:00Z"/>
        <d v="2021-06-25T00:00:00Z"/>
        <d v="2021-07-09T00:00:00Z"/>
        <d v="2021-07-10T00:00:00Z"/>
        <d v="2021-07-15T00:00:00Z"/>
        <d v="2021-07-16T00:00:00Z"/>
        <d v="2021-07-22T00:00:00Z"/>
        <d v="2021-07-23T00:00:00Z"/>
        <d v="2021-07-24T00:00:00Z"/>
        <d v="2021-07-31T00:00:00Z"/>
        <d v="2021-08-06T00:00:00Z"/>
        <d v="2021-08-07T00:00:00Z"/>
        <d v="2021-08-12T00:00:00Z"/>
        <d v="2021-08-19T00:00:00Z"/>
        <d v="2021-08-25T00:00:00Z"/>
        <d v="2021-08-26T00:00:00Z"/>
        <d v="2021-08-28T00:00:00Z"/>
        <d v="2021-09-03T00:00:00Z"/>
        <d v="2021-09-10T00:00:00Z"/>
        <d v="2021-09-11T00:00:00Z"/>
      </sharedItems>
    </cacheField>
    <cacheField name="Publisher" numFmtId="0">
      <sharedItems>
        <s v="Pix Arts"/>
        <s v="Piotr Skalski"/>
        <s v="Sabec"/>
        <s v="Max Interactive Studio"/>
        <s v="Digital Game Group"/>
        <s v="Benjamin Kistler"/>
        <s v="Prison Games"/>
        <s v="SuperPowerUpGames"/>
        <s v="Revulo Studios"/>
        <s v="Ultimate Games"/>
      </sharedItems>
    </cacheField>
    <cacheField name="Game Name" numFmtId="0">
      <sharedItems>
        <s v="Arcanoid Breakout"/>
        <s v="Bullet Trail"/>
        <s v="Grand Prix Racing"/>
        <s v="Knight With Tactic"/>
        <s v="Maze With Cube"/>
        <s v="Top Gun Air Combat"/>
        <s v="Wacky Run"/>
        <s v="Gorilla Big Adventure"/>
        <s v="Space Aliens Invaders"/>
        <s v="Dog Fight"/>
        <s v="Little Squires Quests"/>
        <s v="Curve Racer"/>
        <s v="Blow up Monsters "/>
        <s v="Magical Maze"/>
        <s v="Jumping Stack Ball"/>
        <s v="Bubble Bubble Ocean"/>
        <s v="Urban Street Fighting"/>
        <s v="Escape Route"/>
        <s v="Burger Master"/>
        <s v="Ace Invaders"/>
        <s v="Retro Fighter Dragons Revenge"/>
        <s v="My Little IceCream Booth"/>
        <s v="Pinball Big Splash"/>
        <s v="Ace Strike"/>
        <s v="Dirt Bike Retro"/>
        <s v="Among Pipes"/>
        <s v="Gem Miner"/>
        <s v="Golf Royale"/>
        <s v="Castle Heroes"/>
        <s v="Fly The Bird"/>
        <s v="Empire Invasion"/>
        <s v="Candy Match Kiddies"/>
        <s v="Checkers Master"/>
        <s v="Sudoku Master"/>
        <s v="Park Inc"/>
        <s v="Team Troopers"/>
        <s v="Colorfall"/>
        <s v="Connect It"/>
        <s v="Archery Blast"/>
        <s v="Classic Checkers"/>
        <s v="My Little Fast Food Booth"/>
        <s v="Super Disk Soccer"/>
        <s v="sweets swap"/>
        <s v="Solitaire card games"/>
        <s v="Super Shape Shooter"/>
        <s v="Bounce Mania"/>
        <s v="Tank Battle Retro"/>
        <s v="Turbo Skiddy Racer"/>
        <s v="Let it roll slide Puzzle"/>
        <s v="Wood Block Escape Puzzles"/>
        <s v="Mini Car Racing"/>
        <s v="Color Dots Connect"/>
        <s v="Pixel Head Soccer"/>
        <s v="Find 10 Differences"/>
        <s v="Grand Slam Tennis"/>
        <s v="Basketball Pinball"/>
        <s v="Head Games"/>
        <s v="Caesar Empire War"/>
        <s v="Zombie Raid (Pix Arts)"/>
        <s v="Bring Honey Home"/>
        <s v="Red Ball Escape"/>
        <s v="Pix Jungle Adventure"/>
        <s v="Puzzle Box 3 in 1"/>
        <s v="League of Champions Soccer"/>
        <s v="Puzzle Pipes"/>
        <s v="Cannon Army"/>
        <s v="Wood Block Escape Puzzles 2"/>
        <s v="Blocky Puzzle"/>
        <s v="Sweet Sugar Candy"/>
        <s v="Fantasy Cards"/>
        <s v="Classic Pool"/>
        <s v="Egg Up"/>
        <s v="Defend The Kingdom"/>
        <s v="Word Crush Hidden"/>
        <s v="Dungeon Bricker"/>
        <s v="Wood Block Escape Puzzles 3"/>
        <s v="Hunter Shooting Camp"/>
        <s v="US Navy Sea Conflict"/>
        <s v="Easy Flight Simulator"/>
        <s v="LogScape - Puzzle Game"/>
        <s v="Mahjong Masters"/>
        <s v="Pop Blocks"/>
        <s v="Links Puzzle "/>
        <s v="Metal Commando"/>
        <s v="Space Wars"/>
        <s v="Titans Black Ops"/>
        <s v="Hammer 2 Reloaded"/>
        <s v="Block Puzzle"/>
        <s v="Ball Physics Draw Puzzles"/>
        <s v="Beat Them All"/>
      </sharedItems>
    </cacheField>
    <cacheField name="Eshop Link" numFmtId="0">
      <sharedItems>
        <s v="https://www.nintendo.com/games/detail/space-aliens-invaders-switch/"/>
        <s v="https://www.nintendo.com/games/detail/bullet-trail-switch/"/>
        <s v="https://www.nintendo.com/games/detail/grand-prix-racing-switch/"/>
        <s v="https://www.nintendo.com/games/detail/knight-with-tactics-switch/"/>
        <s v="https://www.nintendo.com/games/detail/maze-with-cube-switch/"/>
        <s v="https://www.nintendo.com/games/detail/top-gun-air-combat-switch/"/>
        <s v="https://www.nintendo.com/games/detail/wacky-run-switch/"/>
        <s v="https://www.nintendo.com/games/detail/gorilla-big-adventure-switch/"/>
        <s v="https://www.nintendo.com/games/detail/dogfight-switch/"/>
        <s v="https://www.nintendo.com/games/detail/little-squires-quests-switch/"/>
        <s v="https://www.nintendo.com/games/detail/curve-racer-switch/"/>
        <s v="https://www.nintendo.com/games/detail/blow-up-monsters-switch/"/>
        <s v="https://www.nintendo.com/games/detail/magical-maze-switch/"/>
        <s v="https://www.nintendo.com/games/detail/jumping-stack-ball-switch/"/>
        <s v="https://www.nintendo.com/games/detail/bubble-bubble-ocean-switch/"/>
        <s v="https://www.nintendo.com/games/detail/urban-street-fighting-switch/"/>
        <s v="https://www.nintendo.com/games/detail/escape-route-switch/"/>
        <s v="https://www.nintendo.com/games/detail/burger-master-switch/"/>
        <s v="https://www.nintendo.com/games/detail/ace-invaders-switch/"/>
        <s v="https://www.nintendo.com/games/detail/retro-fighter-dragons-revenge-switch/"/>
        <s v="https://www.nintendo.com/games/detail/my-little-icecream-booth-switch/"/>
        <s v="https://www.nintendo.com/games/detail/pinball-big-splash-switch/"/>
        <s v="https://www.nintendo.co.uk/Games/Nintendo-Switch-download-software/Ace-Strike-1932720.html"/>
        <s v="https://www.nintendo.com/games/detail/dirt-bike-retro-switch/"/>
        <s v="https://www.nintendo.com/games/detail/among-pipes-switch/"/>
        <s v="https://www.nintendo.com/games/detail/gem-miner-switch/"/>
        <s v="https://www.nintendo.com/games/detail/golf-royale-switch/"/>
        <s v="https://www.nintendo.com/games/detail/castle-heroes-switch/"/>
        <s v="https://www.nintendo.com/games/detail/fly-the-bird-switch/"/>
        <s v="https://www.nintendo.com/games/detail/empire-invasion-switch/"/>
        <s v="https://www.nintendo.com/games/detail/candy-match-kiddies-switch/"/>
        <s v="https://www.nintendo.com/games/detail/checkers-master-switch/"/>
        <s v="https://www.nintendo.com/games/detail/sudoku-master-switch/"/>
        <s v="https://www.nintendo.com/games/detail/park-inc-switch/"/>
        <s v="https://www.nintendo.com/games/detail/team-troopers-switch/"/>
        <s v="https://www.nintendo.com/games/detail/colorfall-switch/"/>
        <s v="https://www.nintendo.com/games/detail/connect-it-switch/"/>
        <s v="https://www.nintendo.com/games/detail/archery-blast-switch/"/>
        <s v="https://www.nintendo.com/games/detail/classic-checkers-switch/"/>
        <s v="https://www.nintendo.com/games/detail/my-little-fast-food-booth-switch/"/>
        <s v="https://www.nintendo.com/games/detail/super-disc-soccer-switch/"/>
        <s v="https://www.nintendo.com/games/detail/sweets-swap-switch/"/>
        <s v="https://www.nintendo.com/games/detail/solitaire-card-games-switch/"/>
        <s v="https://www.nintendo.com/games/detail/super-shape-shooter-switch/"/>
        <s v="https://www.nintendo.com/games/detail/bounce-mania-switch/"/>
        <s v="https://www.nintendo.com/games/detail/tank-battle-retro-switch/"/>
        <s v="https://www.nintendo.com/games/detail/turbo-skiddy-racing-switch/"/>
        <s v="https://www.nintendo.com/games/detail/let-it-roll-slide-puzzle-switch/"/>
        <s v="https://www.nintendo.com/games/detail/wood-block-escape-puzzles-switch/"/>
        <s v="https://www.nintendo.com/games/detail/mini-car-racing-switch/"/>
        <s v="https://www.nintendo.com/games/detail/color-dots-connect-switch/"/>
        <s v="https://www.nintendo.co.uk/Games/Nintendo-Switch-download-software/Pixel-Head-Soccer-1978323.html#Overview"/>
        <s v="https://www.nintendo.com/games/detail/find-10-differences-switch/"/>
        <s v="https://www.nintendo.com/games/detail/grand-slam-tennis-switch/"/>
        <s v="https://www.nintendo.com/games/detail/basketball-pinball-switch/"/>
        <s v="https://www.nintendo.co.uk/Games/Nintendo-Switch-download-software/Head-Games-1982241.html#Overview"/>
        <s v="https://www.nintendo.com/games/detail/caesar-empire-war-switch/"/>
        <s v="https://www.nintendo.com/games/detail/zombie-raid-switch/"/>
        <s v="https://www.nintendo.com/games/detail/bring-honey-home-switch/"/>
        <s v="https://www.nintendo.com/games/detail/red-ball-escape-switch/"/>
        <s v="https://www.nintendo.com/games/detail/pix-jungle-adventures-switch/"/>
        <s v="https://www.nintendo.com/games/detail/puzzle-box-3-in-1-switch/"/>
        <s v="https://www.nintendo.co.uk/Games/Nintendo-Switch-download-software/League-Of-Champions-Soccer-1982486.html#Overview"/>
        <s v="https://www.nintendo.co.uk/Games/Nintendo-Switch-download-software/Puzzle-Pipes-1989864.html"/>
        <s v="https://www.nintendo.co.uk/Games/Nintendo-Switch-download-software/CANNON-ARMY-1984094.html#Overview"/>
        <s v="https://www.nintendo.com/games/detail/wood-block-escape-puzzles-2-switch/"/>
        <s v="https://www.nintendo.co.uk/Games/Nintendo-Switch-download-software/Blocky-Puzzle-1988408.html#Overview"/>
        <s v="https://www.nintendo.com/games/detail/sweet-sugar-candy-switch/"/>
        <s v="https://www.nintendo.com/games/detail/fantasy-cards-switch/"/>
        <s v="https://www.nintendo.com/games/detail/classic-pool-switch/"/>
        <s v="https://www.nintendo.com/games/detail/egg-up-switch/"/>
        <s v="https://www.nintendo.com/games/detail/defend-the-kingdom-switch/"/>
        <s v="https://www.nintendo.com/games/detail/word-crush-hidden-switch/"/>
        <s v="https://www.nintendo.com/games/detail/dungeon-bricker-switch/"/>
        <s v="https://www.nintendo.com/games/detail/wood-block-escape-puzzles-3-switch/"/>
        <s v="https://www.nintendo.com/games/detail/hunter-shooting-camp-switch/"/>
        <s v="https://www.nintendo.com/games/detail/us-navy-sea-conflict-switch/"/>
        <s v="https://www.nintendo.com/games/detail/easy-flight-simulator-switch/"/>
        <s v="https://www.nintendo.com/games/detail/logscape-puzzle-game-switch/"/>
        <s v="https://www.nintendo.com/games/detail/mahjong-masters-switch/"/>
        <s v="https://www.nintendo.com/games/detail/pop-blocks-switch/"/>
        <s v="https://www.nintendo.co.uk/Games/Nintendo-Switch-download-software/Links-Puzzle-2023397.html#Overview"/>
        <s v="https://www.nintendo.com/games/detail/metal-commando-switch/"/>
        <s v="https://www.nintendo.co.uk/Games/Nintendo-Switch-download-software/Space-Wars-2031110.html#Gallery"/>
        <s v="https://www.nintendo.co.uk/Games/Nintendo-Switch-download-software/Titans-Black-Ops-2028828.html"/>
        <s v="https://www.nintendo.co.uk/Games/Nintendo-Switch-download-software/Hammer-2-Reloaded-2028830.html"/>
        <s v="https://www.nintendo.co.uk/Games/Nintendo-Switch-download-software/Block-Puzzle-2030941.html#Overview"/>
        <s v="https://www.nintendo.com/games/detail/ball-physics-draw-puzzles-switch/"/>
        <s v="https://www.nintendo.com/games/detail/beat-them-all-switch/"/>
      </sharedItems>
    </cacheField>
    <cacheField name="Asset Link" numFmtId="0">
      <sharedItems containsBlank="1">
        <s v="https://assetstore.unity.com/packages/templates/packs/breakout-pro-playmaker-64261"/>
        <s v="https://www.sellmyapp.com/downloads/bullet-shooter/"/>
        <s v="https://assetstore.unity.com/packages/3d/environments/roadways/race-track-generator-113050&#10;https://apkpure.com/toon-racer-2/com.sperensis.toonracer2&#10;https://assetstore.unity.com/packages/3d/vehicles/land/30-fantastic-race-cars-pack-vol-2-43883"/>
        <s v="https://www.sellmyapp.com/downloads/tactical-knight/"/>
        <s v="https://www.sellmyapp.com/downloads/cube-in-maze-maze-puzzle-unity-code-source-with-admob-other-ad-networks/"/>
        <s v="https://assetstore.unity.com/packages/templates/systems/air-warfare-pro-template-153887"/>
        <s v="https://www.sellanycode.com/item/24/shot-race-3d-source-code"/>
        <s v="https://assetstore.unity.com/packages/templates/gorilla-jump-2d-63039"/>
        <s v="https://assetstore.unity.com/packages/templates/tutorials/binary-void-pc-mobile-full-game-tutorial-137978#description"/>
        <s v="https://www.sellanycode.com/item/9/hero-rescue-%E2%80%93-adventure-puzzle-game-source-code"/>
        <s v="https://assetsdeals.pro/item/127918/road-racer-world-trip-complete-game"/>
        <s v="https://assetstore.unity.com/packages/templates/packs/monster-blaster-2d-3d-physics-game-kit-45074?aid=1100lNXT&amp;pubref=MonsterBlaster-CF-YT-14thMay19&amp;utm_source=aff"/>
        <s v="https://www.codester.com/items/13463/maze-fun-puzzle-full-unity-package"/>
        <s v="https://assetstore.unity.com/packages/templates/packs/stack-ball-template-editor-142697"/>
        <s v="https://assetstore.unity.com/packages/templates/packs/mk-aqua-pop-bubble-shooter-game-asset-135537"/>
        <s v="https://assetstore.unity.com/packages/templates/systems/universal-fighting-engine-pro-13839 "/>
        <s v="https://assetstore.unity.com/packages/templates/packs/stealth-action-game-kit-32535#content"/>
        <s v="https://www.sellmyapp.com/downloads/top-burger-chef-cooking-story/"/>
        <s v="https://www.sellmyapp.com/downloads/no-space-invaders/"/>
        <s v="https://assetstore.unity.com/packages/templates/systems/beat-em-up-game-template-78297"/>
        <s v="https://assetstore.unity.com/packages/2d/environments/ice-cream-shop-103004"/>
        <s v="https://assetstore.unity.com/packages/templates/systems/pinball-creator-74772"/>
        <s v="https://www.chupamobile.com/unity-action/gunship-battle-helicopter-3d-attack-21585"/>
        <s v="https://www.sellmyapp.com/downloads/dirt-bike-rally-top-trending-game/"/>
        <s v="https://codecanyon.net/item/plumber-complete-unity-project-with-level-toolkit/29417623"/>
        <s v="https://www.sellmyapp.com/downloads/gold-miner-grand/"/>
        <s v="https://assetstore.unity.com/packages/templates/packs/golf-royale-104938"/>
        <s v="https://www.sellmyapp.com/downloads/castle-defense-battle-war-heroes/"/>
        <s v="https://assetstore.unity.com/packages/templates/systems/sky-flight-full-game-template-113460"/>
        <s v="https://www.sellmyapp.com/downloads/2d-fantasy-tower-defense-complete-unity-project/"/>
        <s v="https://assetstore.unity.com/packages/templates/systems/candy-match-3-kit-111083"/>
        <s v="https://assetstore.unity.com/packages/templates/packs/checkers-game-template-pvp-and-pve-rules-admob-147369"/>
        <s v="https://assetstore.unity.com/packages/templates/packs/sudoku-classic-puzzle-game-151139"/>
        <s v="https://assetstore.unity.com/packages/templates/packs/park-inc-template-editor-179668"/>
        <s v="https://assetstore.unity.com/packages/3d/props/weapons/low-poly-fps-pack-54947#content&#10;https://assetstore.unity.com/packages/3d/environments/urban/polygon-battle-royale-low-poly-3d-art-by-synty-128513"/>
        <s v="https://assetstore.unity.com/packages/templates/systems/j-connect-kit-118731"/>
        <s v="https://assetstore.unity.com/packages/templates/packs/archery-blast-103913"/>
        <s v="https://assetstore.unity.com/packages/templates/packs/fast-food-restaurant-cooking-tycoon-starter-kit-31747"/>
        <s v="https://assetstore.unity.com/packages/templates/packs/finger-soccer-game-kit-45611"/>
        <s v="https://assetstore.unity.com/packages/templates/systems/match-3-sweet-sugar-98823"/>
        <s v="https://www.sellmyapp.com/downloads/solitaire-kings-kit/"/>
        <s v="https://assetstore.unity.com/packages/templates/systems/super-multiplayer-shooter-template-124977"/>
        <s v="https://www.sellmyapp.com/downloads/super-bounce-complete-project-editor/"/>
        <s v="https://assetstore.unity.com/packages/templates/block-tank-battle-63510"/>
        <m/>
        <s v="https://assetstore.unity.com/packages/templates/packs/unroll-ball-slide-puzzle-99663"/>
        <s v="https://assetstore.unity.com/packages/templates/packs/block-escape-puzzle-game-158186"/>
        <s v="https://assetstore.unity.com/packages/templates/systems/minicar-race-creator-105901"/>
        <s v="https://assetstore.unity.com/packages/templates/packs/dot-connect-line-puzzle-game-147901"/>
        <s v="ASSET UNKNOWN - Duplicate E-shop Listing - Likely a version of Head Sports - https://assetstore.unity.com/packages/templates/packs/head-soccer-game-kit-67403?q=head%20sports&amp;orderBy=1"/>
        <s v="https://assetstore.unity.com/packages/templates/packs/find-10-differences-61386"/>
        <s v="https://assetstore.unity.com/packages/3d/animations/tennis-animation-pack-with-stadium-80039"/>
        <s v="https://assetstore.unity.com/packages/templates/packs/city-building-kit-complete-version-16832"/>
        <s v="https://assetstore.unity.com/packages/templates/systems/zombie-raid-top-down-shooter-survival-192617#description"/>
        <s v="https://assetstore.unity.com/packages/templates/packs/hexa-puzzle-block-85474"/>
        <s v="https://assetstore.unity.com/packages/templates/packs/red-ball-escape-149938"/>
        <s v="https://assetstore.unity.com/packages/templates/packs/pix-jungle-adventure-133667"/>
        <s v="https://play.google.com/store/apps/details?id=com.creartiveit.crazynumbers&amp;hl=en&amp;gl=US"/>
        <s v="https://assetstore.unity.com/packages/3d/characters/soccer-players-stadiums-pack-105891?aid=1011l7QXX&amp;pubref=gas_en&amp;utm_source=aff"/>
        <s v="https://assetstore.unity.com/packages/templates/packs/pipes-flood-puzzle-69109"/>
        <s v="https://assetstore.unity.com/packages/templates/packs/third-person-shooter-186768"/>
        <s v="https://assetstore.unity.com/packages/templates/systems/unblock-me-slide-puzzle-69070"/>
        <s v="https://assetstore.unity.com/packages/templates/packs/block-puzzle-hexagon-triangle-square-shape-puzzle-game-154824"/>
        <s v="https://assetstore.unity.com/packages/tools/game-toolkits/easy-card-game-192089"/>
        <s v="https://www.sellmyapp.com/downloads/8-ball-multiplayer-8-ball-pool-unity-template/"/>
        <s v="https://assetstore.unity.com/packages/templates/packs/egg-up-mobile-game-170618#content"/>
        <s v="https://assetstore.unity.com/packages/templates/systems/word-search-hexa-word-crush-174205"/>
        <s v="https://www.sellmyapp.com/downloads/dungeon-slider-brick-up/"/>
        <s v="https://assetstore.unity.com/packages/templates/packs/unblock-wood-170915"/>
        <s v="https://assetstore.unity.com/packages/templates/systems/j-shooting-kit-116364"/>
        <s v="https://assetstore.unity.com/packages/3d/props/weapons/skypower-jet-fighter-missile-controller-184085"/>
        <s v="https://assetstore.unity.com/packages/3d/vehicles/air/realistic-flight-plane-easy-controller-151313"/>
        <s v="https://www.dovemobi.com/marketplace/app-detail/mahjong-master"/>
        <s v="https://www.sellanycode.com/item/1080/pop-blocks-%E2%80%93-puzzle-match-game-kit-source-code"/>
        <s v="https://assetstore.unity.com/packages/templates/systems/links-challenging-puzzle-game-template-180459"/>
        <s v="https://www.codester.com/items/18906/metal-shooter-slug-unity-project"/>
        <s v="https://assetstore.unity.com/packages/templates/packs/spacy-hunter-156190"/>
        <s v="https://assetstore.unity.com/packages/templates/full-game-kit-hammer-2-43670"/>
        <s v="https://assetstore.unity.com/packages/templates/packs/block-puzzle-game-kit-ready-to-publish-fun-mobile-game-162436"/>
        <s v="https://assetstore.unity.com/packages/templates/packs/brain-physic-ball-129876"/>
        <s v="https://assetstore.unity.com/packages/templates/systems/beat-em-up-game-template-3d-9801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lip Count" cacheId="0" dataCaption="" rowGrandTotals="0" compact="0" compactData="0">
  <location ref="S2:T12" firstHeaderRow="0" firstDataRow="1" firstDataCol="0"/>
  <pivotFields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leased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Publisher" axis="axisRow" dataField="1" compact="0" outline="0" multipleItemSelectionAllowed="1" showAll="0" sortType="ascending">
      <items>
        <item x="5"/>
        <item x="4"/>
        <item x="3"/>
        <item x="1"/>
        <item x="0"/>
        <item x="6"/>
        <item x="8"/>
        <item x="2"/>
        <item x="7"/>
        <item x="9"/>
        <item t="default"/>
      </items>
    </pivotField>
    <pivotField name="Gam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Eshop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sset 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>
    <field x="2"/>
  </rowFields>
  <dataFields>
    <dataField name="Count of Publish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ntendo.com/games/detail/wacky-run-switch/" TargetMode="External"/><Relationship Id="rId2" Type="http://schemas.openxmlformats.org/officeDocument/2006/relationships/hyperlink" Target="https://assetstore.unity.com/packages/templates/packs/block-escape-puzzle-game-158186" TargetMode="External"/><Relationship Id="rId3" Type="http://schemas.openxmlformats.org/officeDocument/2006/relationships/hyperlink" Target="https://assetstore.unity.com/packages/templates/systems/unblock-me-slide-puzzle-69070" TargetMode="External"/><Relationship Id="rId4" Type="http://schemas.openxmlformats.org/officeDocument/2006/relationships/hyperlink" Target="https://www.nintendo.com/games/detail/sweet-sugar-candy-switch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nintendo.com/games/detail/ninja-epic-adventure-switch/" TargetMode="External"/><Relationship Id="rId6" Type="http://schemas.openxmlformats.org/officeDocument/2006/relationships/hyperlink" Target="https://assetstore.unity.com/packages/templates/packs/kong-hero-platformer-complete-game-template-66709" TargetMode="External"/><Relationship Id="rId7" Type="http://schemas.openxmlformats.org/officeDocument/2006/relationships/hyperlink" Target="https://www.nintendo.com/games/detail/strike-daz-cans-switch/" TargetMode="External"/><Relationship Id="rId8" Type="http://schemas.openxmlformats.org/officeDocument/2006/relationships/hyperlink" Target="https://assetstore.unity.com/packages/templates/packs/strike-the-can-99-balls-147939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nintendo.com/games/detail/pinball-frenzy-switch/" TargetMode="External"/><Relationship Id="rId20" Type="http://schemas.openxmlformats.org/officeDocument/2006/relationships/hyperlink" Target="https://www.nintendo.com/games/detail/shadow-samurai-revenge-switch/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s://assetstore.unity.com/packages/templates/packs/word-search-cookies-88864" TargetMode="External"/><Relationship Id="rId22" Type="http://schemas.openxmlformats.org/officeDocument/2006/relationships/hyperlink" Target="https://www.nintendo.co.uk/Games/Nintendo-Switch-download-software/Pyramids-Slot-Machines-2155913.html" TargetMode="External"/><Relationship Id="rId21" Type="http://schemas.openxmlformats.org/officeDocument/2006/relationships/hyperlink" Target="https://www.codester.com/items/34639/shadow-shimazu-revenge-unity-source-code" TargetMode="External"/><Relationship Id="rId24" Type="http://schemas.openxmlformats.org/officeDocument/2006/relationships/hyperlink" Target="https://www.nintendo.com/games/detail/magic-pen-color-book-switch/" TargetMode="External"/><Relationship Id="rId23" Type="http://schemas.openxmlformats.org/officeDocument/2006/relationships/hyperlink" Target="https://assetstore.unity.com/packages/templates/packs/mk-antique-full-slot-game-engine-181555" TargetMode="External"/><Relationship Id="rId1" Type="http://schemas.openxmlformats.org/officeDocument/2006/relationships/hyperlink" Target="https://www.nintendo.com/games/detail/pixel-jumper-switch/" TargetMode="External"/><Relationship Id="rId2" Type="http://schemas.openxmlformats.org/officeDocument/2006/relationships/hyperlink" Target="https://www.sellmyapp.com/downloads/pixel-adventure/" TargetMode="External"/><Relationship Id="rId3" Type="http://schemas.openxmlformats.org/officeDocument/2006/relationships/hyperlink" Target="https://assetstore.unity.com/packages/2d/environments/super-platformer-assets-42013" TargetMode="External"/><Relationship Id="rId4" Type="http://schemas.openxmlformats.org/officeDocument/2006/relationships/hyperlink" Target="https://www.nintendo.com/games/detail/pirate-treasure-island-of-mazes-switch/" TargetMode="External"/><Relationship Id="rId9" Type="http://schemas.openxmlformats.org/officeDocument/2006/relationships/hyperlink" Target="https://assetstore.unity.com/packages/templates/packs/word-search-cookies-88864" TargetMode="External"/><Relationship Id="rId26" Type="http://schemas.openxmlformats.org/officeDocument/2006/relationships/hyperlink" Target="https://www.nintendo.com/games/detail/hungry-ball-physics-switch/" TargetMode="External"/><Relationship Id="rId25" Type="http://schemas.openxmlformats.org/officeDocument/2006/relationships/hyperlink" Target="https://www.codester.com/items/34001/kids-coloring-book-with-magic-pen-unity-project" TargetMode="External"/><Relationship Id="rId28" Type="http://schemas.openxmlformats.org/officeDocument/2006/relationships/hyperlink" Target="https://www.nintendo.com/games/detail/insert-before-flight-switch/" TargetMode="External"/><Relationship Id="rId27" Type="http://schemas.openxmlformats.org/officeDocument/2006/relationships/hyperlink" Target="https://assetstore.unity.com/packages/templates/packs/hungry-line-physic-150657" TargetMode="External"/><Relationship Id="rId5" Type="http://schemas.openxmlformats.org/officeDocument/2006/relationships/hyperlink" Target="https://play.google.com/store/apps/details?id=com.tgs.cmb" TargetMode="External"/><Relationship Id="rId6" Type="http://schemas.openxmlformats.org/officeDocument/2006/relationships/hyperlink" Target="https://www.nintendo.com/games/detail/monster-rescue-switch/" TargetMode="External"/><Relationship Id="rId29" Type="http://schemas.openxmlformats.org/officeDocument/2006/relationships/hyperlink" Target="https://assetstore.unity.com/packages/templates/systems/usim-vehicle-simulation-framework-15674" TargetMode="External"/><Relationship Id="rId7" Type="http://schemas.openxmlformats.org/officeDocument/2006/relationships/hyperlink" Target="https://assetstore.unity.com/packages/templates/packs/archery-rescue-monsters-206398" TargetMode="External"/><Relationship Id="rId8" Type="http://schemas.openxmlformats.org/officeDocument/2006/relationships/hyperlink" Target="https://ec.nintendo.com/AU/en/titles/70010000049096" TargetMode="External"/><Relationship Id="rId31" Type="http://schemas.openxmlformats.org/officeDocument/2006/relationships/hyperlink" Target="https://assetstore.unity.com/packages/templates/packs/unblock-the-ball-sliding-puzzle-iap-admob-88562" TargetMode="External"/><Relationship Id="rId30" Type="http://schemas.openxmlformats.org/officeDocument/2006/relationships/hyperlink" Target="https://www.nintendo.com/games/detail/let-it-roll-2-slide-puzzles-switch/" TargetMode="External"/><Relationship Id="rId11" Type="http://schemas.openxmlformats.org/officeDocument/2006/relationships/hyperlink" Target="https://assetstore.unity.com/packages/templates/packs/triangles-ultimate-casual-puzzle-game-kit-179413" TargetMode="External"/><Relationship Id="rId33" Type="http://schemas.openxmlformats.org/officeDocument/2006/relationships/hyperlink" Target="https://www.sellanycode.com/item/1157/daddy-shark-adventure-source-code" TargetMode="External"/><Relationship Id="rId10" Type="http://schemas.openxmlformats.org/officeDocument/2006/relationships/hyperlink" Target="https://www.nintendo.co.uk/Games/Nintendo-Switch-download-software/Trigonal-2161950.html" TargetMode="External"/><Relationship Id="rId32" Type="http://schemas.openxmlformats.org/officeDocument/2006/relationships/hyperlink" Target="https://www.nintendo.com/games/detail/shark-adventure-switch/" TargetMode="External"/><Relationship Id="rId13" Type="http://schemas.openxmlformats.org/officeDocument/2006/relationships/hyperlink" Target="https://codecanyon.net/item/froggy-crosses-the-road-complete-unity-game/33861127" TargetMode="External"/><Relationship Id="rId35" Type="http://schemas.openxmlformats.org/officeDocument/2006/relationships/hyperlink" Target="https://assetstore.unity.com/packages/templates/systems/maniafish-2d-170937" TargetMode="External"/><Relationship Id="rId12" Type="http://schemas.openxmlformats.org/officeDocument/2006/relationships/hyperlink" Target="https://www.nintendo.com/games/detail/froggy-crossing-switch/" TargetMode="External"/><Relationship Id="rId34" Type="http://schemas.openxmlformats.org/officeDocument/2006/relationships/hyperlink" Target="https://www.nintendo.com/games/detail/mania-fish-switch/" TargetMode="External"/><Relationship Id="rId15" Type="http://schemas.openxmlformats.org/officeDocument/2006/relationships/hyperlink" Target="https://assetstore.unity.com/packages/templates/packs/picture-coloring-color-by-numbers-game-153248?aid=1100lJ2z&amp;utm_campaign=unity_affiliate&amp;utm_medium=affiliate&amp;utm_source=partnerize-linkmaker" TargetMode="External"/><Relationship Id="rId37" Type="http://schemas.openxmlformats.org/officeDocument/2006/relationships/hyperlink" Target="https://assetstore.unity.com/packages/templates/packs/helix-jumper-121811" TargetMode="External"/><Relationship Id="rId14" Type="http://schemas.openxmlformats.org/officeDocument/2006/relationships/hyperlink" Target="https://www.nintendo.com/en_CA/games/detail/colors-and-numbers-switch/" TargetMode="External"/><Relationship Id="rId36" Type="http://schemas.openxmlformats.org/officeDocument/2006/relationships/hyperlink" Target="https://www.nintendo.com/games/detail/jumping-helix-ball-switch/" TargetMode="External"/><Relationship Id="rId17" Type="http://schemas.openxmlformats.org/officeDocument/2006/relationships/hyperlink" Target="https://www.nintendo.com/games/detail/jumping-quest-switch/" TargetMode="External"/><Relationship Id="rId39" Type="http://schemas.openxmlformats.org/officeDocument/2006/relationships/hyperlink" Target="https://assetstore.unity.com/packages/templates/systems/pinball-creator-74772" TargetMode="External"/><Relationship Id="rId16" Type="http://schemas.openxmlformats.org/officeDocument/2006/relationships/hyperlink" Target="https://www.nintendo.com/games/detail/zodiac-tri-peaks-solitaire-switch/" TargetMode="External"/><Relationship Id="rId38" Type="http://schemas.openxmlformats.org/officeDocument/2006/relationships/hyperlink" Target="http://nintendo.com/games/detail/pinball-frenzy-switch/" TargetMode="External"/><Relationship Id="rId19" Type="http://schemas.openxmlformats.org/officeDocument/2006/relationships/hyperlink" Target="https://www.sellmyapp.com/downloads/pirate-defense/" TargetMode="External"/><Relationship Id="rId18" Type="http://schemas.openxmlformats.org/officeDocument/2006/relationships/hyperlink" Target="https://www.nintendo.com/games/detail/heroic-pirates-switch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ssetstore.unity.com/packages/templates/systems/match-3-sweet-sugar-98823" TargetMode="External"/><Relationship Id="rId2" Type="http://schemas.openxmlformats.org/officeDocument/2006/relationships/hyperlink" Target="https://assetstore.unity.com/packages/3d/characters/soccer-players-stadiums-pack-105891?aid=1011l7QXX&amp;pubref=gas_en&amp;utm_source=aff" TargetMode="External"/><Relationship Id="rId3" Type="http://schemas.openxmlformats.org/officeDocument/2006/relationships/hyperlink" Target="https://www.nintendo.com/games/detail/caesar-empire-war-switch/" TargetMode="External"/><Relationship Id="rId4" Type="http://schemas.openxmlformats.org/officeDocument/2006/relationships/hyperlink" Target="https://assetstore.unity.com/packages/templates/packs/city-building-kit-complete-version-16832" TargetMode="External"/><Relationship Id="rId5" Type="http://schemas.openxmlformats.org/officeDocument/2006/relationships/hyperlink" Target="https://assetstore.unity.com/packages/templates/systems/zombie-raid-top-down-shooter-survival-192617" TargetMode="External"/><Relationship Id="rId6" Type="http://schemas.openxmlformats.org/officeDocument/2006/relationships/hyperlink" Target="https://assetstore.unity.com/packages/templates/gorilla-jump-2d-63039" TargetMode="External"/><Relationship Id="rId7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9.38"/>
    <col customWidth="1" min="3" max="3" width="16.13"/>
    <col customWidth="1" min="4" max="4" width="10.5"/>
    <col customWidth="1" min="5" max="5" width="63.5"/>
    <col customWidth="1" min="6" max="6" width="63.13"/>
    <col customWidth="1" min="7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tr">
        <f>TEXT(B2,"mmmm")</f>
        <v>November</v>
      </c>
      <c r="B2" s="5">
        <v>43777.0</v>
      </c>
      <c r="C2" s="4" t="s">
        <v>6</v>
      </c>
      <c r="D2" s="4" t="s">
        <v>7</v>
      </c>
      <c r="E2" s="4" t="s">
        <v>8</v>
      </c>
      <c r="F2" s="4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9.38"/>
    <col customWidth="1" min="3" max="3" width="18.5"/>
    <col customWidth="1" min="4" max="4" width="23.13"/>
    <col customWidth="1" min="5" max="5" width="63.75"/>
    <col customWidth="1" min="6" max="6" width="86.38"/>
    <col customWidth="1" min="7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tr">
        <f t="shared" ref="A2:A10" si="1">TEXT(B2,"mmmm")</f>
        <v>December</v>
      </c>
      <c r="B2" s="5">
        <v>44193.0</v>
      </c>
      <c r="C2" s="4" t="s">
        <v>10</v>
      </c>
      <c r="D2" s="4" t="s">
        <v>11</v>
      </c>
      <c r="E2" s="4" t="s">
        <v>12</v>
      </c>
      <c r="F2" s="7" t="s">
        <v>13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tr">
        <f t="shared" si="1"/>
        <v>December</v>
      </c>
      <c r="B3" s="5">
        <v>44183.0</v>
      </c>
      <c r="C3" s="4" t="s">
        <v>6</v>
      </c>
      <c r="D3" s="4" t="s">
        <v>14</v>
      </c>
      <c r="E3" s="4" t="s">
        <v>15</v>
      </c>
      <c r="F3" s="4" t="s">
        <v>16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tr">
        <f t="shared" si="1"/>
        <v>September</v>
      </c>
      <c r="B4" s="5">
        <v>44100.0</v>
      </c>
      <c r="C4" s="4" t="s">
        <v>10</v>
      </c>
      <c r="D4" s="4" t="s">
        <v>17</v>
      </c>
      <c r="E4" s="4" t="s">
        <v>18</v>
      </c>
      <c r="F4" s="4" t="s">
        <v>19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tr">
        <f t="shared" si="1"/>
        <v>September</v>
      </c>
      <c r="B5" s="5">
        <v>44093.0</v>
      </c>
      <c r="C5" s="4" t="s">
        <v>10</v>
      </c>
      <c r="D5" s="4" t="s">
        <v>20</v>
      </c>
      <c r="E5" s="4" t="s">
        <v>21</v>
      </c>
      <c r="F5" s="4" t="s">
        <v>22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tr">
        <f t="shared" si="1"/>
        <v>September</v>
      </c>
      <c r="B6" s="5">
        <v>44093.0</v>
      </c>
      <c r="C6" s="4" t="s">
        <v>10</v>
      </c>
      <c r="D6" s="4" t="s">
        <v>23</v>
      </c>
      <c r="E6" s="4" t="s">
        <v>24</v>
      </c>
      <c r="F6" s="7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tr">
        <f t="shared" si="1"/>
        <v>September</v>
      </c>
      <c r="B7" s="8">
        <v>44090.0</v>
      </c>
      <c r="C7" s="9" t="s">
        <v>26</v>
      </c>
      <c r="D7" s="9" t="s">
        <v>27</v>
      </c>
      <c r="E7" s="9" t="s">
        <v>28</v>
      </c>
      <c r="F7" s="9" t="s">
        <v>29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tr">
        <f t="shared" si="1"/>
        <v>September</v>
      </c>
      <c r="B8" s="5">
        <v>44087.0</v>
      </c>
      <c r="C8" s="4" t="s">
        <v>10</v>
      </c>
      <c r="D8" s="4" t="s">
        <v>30</v>
      </c>
      <c r="E8" s="4" t="s">
        <v>31</v>
      </c>
      <c r="F8" s="7" t="s">
        <v>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tr">
        <f t="shared" si="1"/>
        <v>June</v>
      </c>
      <c r="B9" s="5">
        <v>43987.0</v>
      </c>
      <c r="C9" s="4" t="s">
        <v>6</v>
      </c>
      <c r="D9" s="4" t="s">
        <v>33</v>
      </c>
      <c r="E9" s="4" t="s">
        <v>34</v>
      </c>
      <c r="F9" s="4" t="s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tr">
        <f t="shared" si="1"/>
        <v>May</v>
      </c>
      <c r="B10" s="8">
        <v>43958.0</v>
      </c>
      <c r="C10" s="9" t="s">
        <v>35</v>
      </c>
      <c r="D10" s="9" t="s">
        <v>36</v>
      </c>
      <c r="E10" s="9" t="s">
        <v>37</v>
      </c>
      <c r="F10" s="9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3.75"/>
    <col customWidth="1" min="3" max="3" width="18.5"/>
    <col customWidth="1" min="4" max="4" width="25.25"/>
    <col customWidth="1" min="5" max="5" width="105.13"/>
    <col customWidth="1" min="6" max="6" width="170.63"/>
    <col customWidth="1" min="7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10" t="str">
        <f t="shared" ref="A2:A23" si="1">TEXT(B2,"mmmm")</f>
        <v>January</v>
      </c>
      <c r="B2" s="11">
        <v>44207.0</v>
      </c>
      <c r="C2" s="12" t="s">
        <v>38</v>
      </c>
      <c r="D2" s="12" t="s">
        <v>39</v>
      </c>
      <c r="E2" s="12" t="s">
        <v>40</v>
      </c>
      <c r="F2" s="7" t="s">
        <v>41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tr">
        <f t="shared" si="1"/>
        <v>January</v>
      </c>
      <c r="B3" s="11">
        <v>44207.0</v>
      </c>
      <c r="C3" s="12" t="s">
        <v>10</v>
      </c>
      <c r="D3" s="12" t="s">
        <v>42</v>
      </c>
      <c r="E3" s="12" t="s">
        <v>43</v>
      </c>
      <c r="F3" s="7" t="s">
        <v>44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tr">
        <f t="shared" si="1"/>
        <v>January</v>
      </c>
      <c r="B4" s="11">
        <v>44207.0</v>
      </c>
      <c r="C4" s="12" t="s">
        <v>38</v>
      </c>
      <c r="D4" s="12" t="s">
        <v>45</v>
      </c>
      <c r="E4" s="12" t="s">
        <v>46</v>
      </c>
      <c r="F4" s="13" t="s">
        <v>47</v>
      </c>
    </row>
    <row r="5">
      <c r="A5" s="10" t="str">
        <f t="shared" si="1"/>
        <v>January</v>
      </c>
      <c r="B5" s="11">
        <v>44207.0</v>
      </c>
      <c r="C5" s="12" t="s">
        <v>10</v>
      </c>
      <c r="D5" s="12" t="s">
        <v>48</v>
      </c>
      <c r="E5" s="12" t="s">
        <v>49</v>
      </c>
      <c r="F5" s="7" t="s">
        <v>50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tr">
        <f t="shared" si="1"/>
        <v>January</v>
      </c>
      <c r="B6" s="11">
        <v>44207.0</v>
      </c>
      <c r="C6" s="12" t="s">
        <v>10</v>
      </c>
      <c r="D6" s="12" t="s">
        <v>51</v>
      </c>
      <c r="E6" s="12" t="s">
        <v>52</v>
      </c>
      <c r="F6" s="7" t="s">
        <v>53</v>
      </c>
    </row>
    <row r="7">
      <c r="A7" s="10" t="str">
        <f t="shared" si="1"/>
        <v>January</v>
      </c>
      <c r="B7" s="14">
        <v>44207.0</v>
      </c>
      <c r="C7" s="15" t="s">
        <v>38</v>
      </c>
      <c r="D7" s="15" t="s">
        <v>54</v>
      </c>
      <c r="E7" s="15" t="s">
        <v>55</v>
      </c>
      <c r="F7" s="16" t="s">
        <v>56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tr">
        <f t="shared" si="1"/>
        <v>January</v>
      </c>
      <c r="B8" s="11">
        <v>44207.0</v>
      </c>
      <c r="C8" s="12" t="s">
        <v>10</v>
      </c>
      <c r="D8" s="12" t="s">
        <v>57</v>
      </c>
      <c r="E8" s="17" t="s">
        <v>58</v>
      </c>
      <c r="F8" s="7" t="s">
        <v>59</v>
      </c>
    </row>
    <row r="9">
      <c r="A9" s="10" t="str">
        <f t="shared" si="1"/>
        <v>January</v>
      </c>
      <c r="B9" s="11">
        <v>44209.0</v>
      </c>
      <c r="C9" s="12" t="s">
        <v>38</v>
      </c>
      <c r="D9" s="12" t="s">
        <v>60</v>
      </c>
      <c r="E9" s="12" t="s">
        <v>61</v>
      </c>
      <c r="F9" s="7" t="s">
        <v>62</v>
      </c>
    </row>
    <row r="10">
      <c r="A10" s="10" t="str">
        <f t="shared" si="1"/>
        <v>January</v>
      </c>
      <c r="B10" s="11">
        <v>44209.0</v>
      </c>
      <c r="C10" s="12" t="s">
        <v>38</v>
      </c>
      <c r="D10" s="12" t="s">
        <v>63</v>
      </c>
      <c r="E10" s="12" t="s">
        <v>40</v>
      </c>
      <c r="F10" s="7" t="s">
        <v>64</v>
      </c>
    </row>
    <row r="11">
      <c r="A11" s="10" t="str">
        <f t="shared" si="1"/>
        <v>January</v>
      </c>
      <c r="B11" s="14">
        <v>44210.0</v>
      </c>
      <c r="C11" s="15" t="s">
        <v>65</v>
      </c>
      <c r="D11" s="15" t="s">
        <v>66</v>
      </c>
      <c r="E11" s="15" t="s">
        <v>67</v>
      </c>
      <c r="F11" s="16" t="s">
        <v>56</v>
      </c>
    </row>
    <row r="12">
      <c r="A12" s="10" t="str">
        <f t="shared" si="1"/>
        <v>January</v>
      </c>
      <c r="B12" s="11">
        <v>44215.0</v>
      </c>
      <c r="C12" s="12" t="s">
        <v>26</v>
      </c>
      <c r="D12" s="12" t="s">
        <v>68</v>
      </c>
      <c r="E12" s="12" t="s">
        <v>69</v>
      </c>
      <c r="F12" s="7" t="s">
        <v>70</v>
      </c>
    </row>
    <row r="13">
      <c r="A13" s="10" t="str">
        <f t="shared" si="1"/>
        <v>January</v>
      </c>
      <c r="B13" s="11">
        <v>44223.0</v>
      </c>
      <c r="C13" s="12" t="s">
        <v>10</v>
      </c>
      <c r="D13" s="12" t="s">
        <v>71</v>
      </c>
      <c r="E13" s="12" t="s">
        <v>72</v>
      </c>
      <c r="F13" s="7" t="s">
        <v>73</v>
      </c>
    </row>
    <row r="14">
      <c r="A14" s="10" t="str">
        <f t="shared" si="1"/>
        <v>February</v>
      </c>
      <c r="B14" s="11">
        <v>44231.0</v>
      </c>
      <c r="C14" s="12" t="s">
        <v>10</v>
      </c>
      <c r="D14" s="12" t="s">
        <v>74</v>
      </c>
      <c r="E14" s="12" t="s">
        <v>75</v>
      </c>
      <c r="F14" s="7" t="s">
        <v>76</v>
      </c>
    </row>
    <row r="15">
      <c r="A15" s="10" t="str">
        <f t="shared" si="1"/>
        <v>February</v>
      </c>
      <c r="B15" s="11">
        <v>44231.0</v>
      </c>
      <c r="C15" s="12" t="s">
        <v>10</v>
      </c>
      <c r="D15" s="12" t="s">
        <v>77</v>
      </c>
      <c r="E15" s="12" t="s">
        <v>78</v>
      </c>
      <c r="F15" s="7" t="s">
        <v>79</v>
      </c>
    </row>
    <row r="16">
      <c r="A16" s="10" t="str">
        <f t="shared" si="1"/>
        <v>February</v>
      </c>
      <c r="B16" s="11">
        <v>44232.0</v>
      </c>
      <c r="C16" s="12" t="s">
        <v>38</v>
      </c>
      <c r="D16" s="12" t="s">
        <v>80</v>
      </c>
      <c r="E16" s="12" t="s">
        <v>81</v>
      </c>
      <c r="F16" s="7" t="s">
        <v>82</v>
      </c>
    </row>
    <row r="17">
      <c r="A17" s="18" t="str">
        <f t="shared" si="1"/>
        <v>February</v>
      </c>
      <c r="B17" s="11">
        <v>44233.0</v>
      </c>
      <c r="C17" s="12" t="s">
        <v>38</v>
      </c>
      <c r="D17" s="12" t="s">
        <v>83</v>
      </c>
      <c r="E17" s="12" t="s">
        <v>84</v>
      </c>
      <c r="F17" s="7" t="s">
        <v>16</v>
      </c>
    </row>
    <row r="18">
      <c r="A18" s="10" t="str">
        <f t="shared" si="1"/>
        <v>February</v>
      </c>
      <c r="B18" s="11">
        <v>44233.0</v>
      </c>
      <c r="C18" s="12" t="s">
        <v>38</v>
      </c>
      <c r="D18" s="12" t="s">
        <v>85</v>
      </c>
      <c r="E18" s="12" t="s">
        <v>86</v>
      </c>
      <c r="F18" s="19" t="s">
        <v>87</v>
      </c>
    </row>
    <row r="19">
      <c r="A19" s="18" t="str">
        <f t="shared" si="1"/>
        <v>February</v>
      </c>
      <c r="B19" s="11">
        <v>44242.0</v>
      </c>
      <c r="C19" s="12" t="s">
        <v>10</v>
      </c>
      <c r="D19" s="12" t="s">
        <v>88</v>
      </c>
      <c r="E19" s="12" t="s">
        <v>89</v>
      </c>
      <c r="F19" s="7" t="s">
        <v>90</v>
      </c>
    </row>
    <row r="20">
      <c r="A20" s="18" t="str">
        <f t="shared" si="1"/>
        <v>February</v>
      </c>
      <c r="B20" s="11">
        <v>44243.0</v>
      </c>
      <c r="C20" s="12" t="s">
        <v>10</v>
      </c>
      <c r="D20" s="12" t="s">
        <v>91</v>
      </c>
      <c r="E20" s="12" t="s">
        <v>92</v>
      </c>
      <c r="F20" s="7" t="s">
        <v>93</v>
      </c>
    </row>
    <row r="21" ht="15.75" customHeight="1">
      <c r="A21" s="18" t="str">
        <f t="shared" si="1"/>
        <v>February</v>
      </c>
      <c r="B21" s="11">
        <v>44244.0</v>
      </c>
      <c r="C21" s="12" t="s">
        <v>26</v>
      </c>
      <c r="D21" s="12" t="s">
        <v>94</v>
      </c>
      <c r="E21" s="12" t="s">
        <v>95</v>
      </c>
      <c r="F21" s="7" t="s">
        <v>96</v>
      </c>
    </row>
    <row r="22" ht="15.75" customHeight="1">
      <c r="A22" s="18" t="str">
        <f t="shared" si="1"/>
        <v>February</v>
      </c>
      <c r="B22" s="11">
        <v>44246.0</v>
      </c>
      <c r="C22" s="12" t="s">
        <v>6</v>
      </c>
      <c r="D22" s="12" t="s">
        <v>97</v>
      </c>
      <c r="E22" s="12" t="s">
        <v>98</v>
      </c>
      <c r="F22" s="7" t="s">
        <v>99</v>
      </c>
    </row>
    <row r="23" ht="15.75" customHeight="1">
      <c r="A23" s="18" t="str">
        <f t="shared" si="1"/>
        <v>February</v>
      </c>
      <c r="B23" s="11">
        <v>44247.0</v>
      </c>
      <c r="C23" s="12" t="s">
        <v>100</v>
      </c>
      <c r="D23" s="12" t="s">
        <v>101</v>
      </c>
      <c r="E23" s="12" t="s">
        <v>102</v>
      </c>
      <c r="F23" s="7" t="s">
        <v>103</v>
      </c>
    </row>
    <row r="24" ht="15.75" customHeight="1">
      <c r="A24" s="10" t="s">
        <v>104</v>
      </c>
      <c r="B24" s="11">
        <v>44258.0</v>
      </c>
      <c r="C24" s="12" t="s">
        <v>26</v>
      </c>
      <c r="D24" s="12" t="s">
        <v>105</v>
      </c>
      <c r="E24" s="12" t="s">
        <v>106</v>
      </c>
      <c r="F24" s="7" t="s">
        <v>107</v>
      </c>
    </row>
    <row r="25" ht="15.75" customHeight="1">
      <c r="A25" s="18" t="str">
        <f t="shared" ref="A25:A106" si="2">TEXT(B25,"mmmm")</f>
        <v>March</v>
      </c>
      <c r="B25" s="11">
        <v>44261.0</v>
      </c>
      <c r="C25" s="12" t="s">
        <v>38</v>
      </c>
      <c r="D25" s="12" t="s">
        <v>108</v>
      </c>
      <c r="E25" s="12" t="s">
        <v>109</v>
      </c>
      <c r="F25" s="7" t="s">
        <v>110</v>
      </c>
    </row>
    <row r="26" ht="15.75" customHeight="1">
      <c r="A26" s="18" t="str">
        <f t="shared" si="2"/>
        <v>March</v>
      </c>
      <c r="B26" s="11">
        <v>44272.0</v>
      </c>
      <c r="C26" s="12" t="s">
        <v>10</v>
      </c>
      <c r="D26" s="12" t="s">
        <v>111</v>
      </c>
      <c r="E26" s="12" t="s">
        <v>112</v>
      </c>
      <c r="F26" s="7" t="s">
        <v>113</v>
      </c>
    </row>
    <row r="27" ht="15.75" customHeight="1">
      <c r="A27" s="18" t="str">
        <f t="shared" si="2"/>
        <v>March</v>
      </c>
      <c r="B27" s="11">
        <v>44274.0</v>
      </c>
      <c r="C27" s="12" t="s">
        <v>114</v>
      </c>
      <c r="D27" s="12" t="s">
        <v>115</v>
      </c>
      <c r="E27" s="12" t="s">
        <v>116</v>
      </c>
      <c r="F27" s="7" t="s">
        <v>117</v>
      </c>
    </row>
    <row r="28" ht="15.75" customHeight="1">
      <c r="A28" s="18" t="str">
        <f t="shared" si="2"/>
        <v>March</v>
      </c>
      <c r="B28" s="11">
        <v>44274.0</v>
      </c>
      <c r="C28" s="12" t="s">
        <v>6</v>
      </c>
      <c r="D28" s="12" t="s">
        <v>118</v>
      </c>
      <c r="E28" s="12" t="s">
        <v>119</v>
      </c>
      <c r="F28" s="7" t="s">
        <v>120</v>
      </c>
    </row>
    <row r="29" ht="15.75" customHeight="1">
      <c r="A29" s="18" t="str">
        <f t="shared" si="2"/>
        <v>March</v>
      </c>
      <c r="B29" s="11">
        <v>44279.0</v>
      </c>
      <c r="C29" s="12" t="s">
        <v>38</v>
      </c>
      <c r="D29" s="12" t="s">
        <v>121</v>
      </c>
      <c r="E29" s="12" t="s">
        <v>122</v>
      </c>
      <c r="F29" s="7" t="s">
        <v>123</v>
      </c>
    </row>
    <row r="30" ht="15.75" customHeight="1">
      <c r="A30" s="18" t="str">
        <f t="shared" si="2"/>
        <v>April</v>
      </c>
      <c r="B30" s="11">
        <v>44288.0</v>
      </c>
      <c r="C30" s="12" t="s">
        <v>10</v>
      </c>
      <c r="D30" s="12" t="s">
        <v>124</v>
      </c>
      <c r="E30" s="12" t="s">
        <v>125</v>
      </c>
      <c r="F30" s="7" t="s">
        <v>126</v>
      </c>
    </row>
    <row r="31" ht="15.75" customHeight="1">
      <c r="A31" s="18" t="str">
        <f t="shared" si="2"/>
        <v>April</v>
      </c>
      <c r="B31" s="11">
        <v>44289.0</v>
      </c>
      <c r="C31" s="12" t="s">
        <v>38</v>
      </c>
      <c r="D31" s="12" t="s">
        <v>127</v>
      </c>
      <c r="E31" s="12" t="s">
        <v>128</v>
      </c>
      <c r="F31" s="7" t="s">
        <v>129</v>
      </c>
    </row>
    <row r="32" ht="15.75" customHeight="1">
      <c r="A32" s="18" t="str">
        <f t="shared" si="2"/>
        <v>April</v>
      </c>
      <c r="B32" s="11">
        <v>44295.0</v>
      </c>
      <c r="C32" s="12" t="s">
        <v>10</v>
      </c>
      <c r="D32" s="12" t="s">
        <v>130</v>
      </c>
      <c r="E32" s="12" t="s">
        <v>131</v>
      </c>
      <c r="F32" s="7" t="s">
        <v>132</v>
      </c>
    </row>
    <row r="33" ht="15.75" customHeight="1">
      <c r="A33" s="20" t="str">
        <f t="shared" si="2"/>
        <v>April</v>
      </c>
      <c r="B33" s="5">
        <v>44296.0</v>
      </c>
      <c r="C33" s="4" t="s">
        <v>38</v>
      </c>
      <c r="D33" s="4" t="s">
        <v>133</v>
      </c>
      <c r="E33" s="4" t="s">
        <v>134</v>
      </c>
      <c r="F33" s="4" t="s">
        <v>135</v>
      </c>
    </row>
    <row r="34" ht="15.75" customHeight="1">
      <c r="A34" s="18" t="str">
        <f t="shared" si="2"/>
        <v>April</v>
      </c>
      <c r="B34" s="14">
        <v>44296.0</v>
      </c>
      <c r="C34" s="15" t="s">
        <v>38</v>
      </c>
      <c r="D34" s="15" t="s">
        <v>136</v>
      </c>
      <c r="E34" s="15" t="s">
        <v>137</v>
      </c>
      <c r="F34" s="16" t="s">
        <v>138</v>
      </c>
    </row>
    <row r="35" ht="15.75" customHeight="1">
      <c r="A35" s="18" t="str">
        <f t="shared" si="2"/>
        <v>April</v>
      </c>
      <c r="B35" s="11">
        <v>44296.0</v>
      </c>
      <c r="C35" s="12" t="s">
        <v>38</v>
      </c>
      <c r="D35" s="12" t="s">
        <v>139</v>
      </c>
      <c r="E35" s="12" t="s">
        <v>140</v>
      </c>
      <c r="F35" s="7" t="s">
        <v>141</v>
      </c>
    </row>
    <row r="36" ht="15.75" customHeight="1">
      <c r="A36" s="18" t="str">
        <f t="shared" si="2"/>
        <v>April</v>
      </c>
      <c r="B36" s="11">
        <v>44300.0</v>
      </c>
      <c r="C36" s="12" t="s">
        <v>38</v>
      </c>
      <c r="D36" s="12" t="s">
        <v>142</v>
      </c>
      <c r="E36" s="12" t="s">
        <v>143</v>
      </c>
      <c r="F36" s="7" t="s">
        <v>144</v>
      </c>
    </row>
    <row r="37" ht="15.75" customHeight="1">
      <c r="A37" s="21" t="str">
        <f t="shared" si="2"/>
        <v>April</v>
      </c>
      <c r="B37" s="11">
        <v>44301.0</v>
      </c>
      <c r="C37" s="12" t="s">
        <v>100</v>
      </c>
      <c r="D37" s="12" t="s">
        <v>145</v>
      </c>
      <c r="E37" s="12" t="s">
        <v>146</v>
      </c>
      <c r="F37" s="13" t="s">
        <v>147</v>
      </c>
    </row>
    <row r="38" ht="15.75" customHeight="1">
      <c r="A38" s="18" t="str">
        <f t="shared" si="2"/>
        <v>April</v>
      </c>
      <c r="B38" s="14">
        <v>44302.0</v>
      </c>
      <c r="C38" s="15" t="s">
        <v>114</v>
      </c>
      <c r="D38" s="15" t="s">
        <v>148</v>
      </c>
      <c r="E38" s="15" t="s">
        <v>149</v>
      </c>
      <c r="F38" s="16" t="s">
        <v>150</v>
      </c>
    </row>
    <row r="39" ht="15.75" customHeight="1">
      <c r="A39" s="18" t="str">
        <f t="shared" si="2"/>
        <v>April</v>
      </c>
      <c r="B39" s="14">
        <v>44302.0</v>
      </c>
      <c r="C39" s="15" t="s">
        <v>10</v>
      </c>
      <c r="D39" s="15" t="s">
        <v>151</v>
      </c>
      <c r="E39" s="15" t="s">
        <v>152</v>
      </c>
      <c r="F39" s="9" t="s">
        <v>150</v>
      </c>
      <c r="G39" s="22"/>
    </row>
    <row r="40" ht="15.75" customHeight="1">
      <c r="A40" s="18" t="str">
        <f t="shared" si="2"/>
        <v>April</v>
      </c>
      <c r="B40" s="11">
        <v>44303.0</v>
      </c>
      <c r="C40" s="12" t="s">
        <v>38</v>
      </c>
      <c r="D40" s="12" t="s">
        <v>153</v>
      </c>
      <c r="E40" s="12" t="s">
        <v>154</v>
      </c>
      <c r="F40" s="19" t="s">
        <v>155</v>
      </c>
    </row>
    <row r="41" ht="15.75" customHeight="1">
      <c r="A41" s="18" t="str">
        <f t="shared" si="2"/>
        <v>May</v>
      </c>
      <c r="B41" s="14">
        <v>44319.0</v>
      </c>
      <c r="C41" s="15" t="s">
        <v>10</v>
      </c>
      <c r="D41" s="15" t="s">
        <v>156</v>
      </c>
      <c r="E41" s="15" t="s">
        <v>157</v>
      </c>
      <c r="F41" s="16" t="s">
        <v>138</v>
      </c>
    </row>
    <row r="42" ht="15.75" customHeight="1">
      <c r="A42" s="18" t="str">
        <f t="shared" si="2"/>
        <v>May</v>
      </c>
      <c r="B42" s="11">
        <v>44322.0</v>
      </c>
      <c r="C42" s="12" t="s">
        <v>100</v>
      </c>
      <c r="D42" s="12" t="s">
        <v>158</v>
      </c>
      <c r="E42" s="12" t="s">
        <v>159</v>
      </c>
      <c r="F42" s="7" t="s">
        <v>160</v>
      </c>
    </row>
    <row r="43" ht="15.75" customHeight="1">
      <c r="A43" s="18" t="str">
        <f t="shared" si="2"/>
        <v>May</v>
      </c>
      <c r="B43" s="11">
        <v>44323.0</v>
      </c>
      <c r="C43" s="12" t="s">
        <v>100</v>
      </c>
      <c r="D43" s="12" t="s">
        <v>161</v>
      </c>
      <c r="E43" s="12" t="s">
        <v>162</v>
      </c>
      <c r="F43" s="7" t="s">
        <v>163</v>
      </c>
    </row>
    <row r="44" ht="15.75" customHeight="1">
      <c r="A44" s="18" t="str">
        <f t="shared" si="2"/>
        <v>May</v>
      </c>
      <c r="B44" s="14">
        <v>44323.0</v>
      </c>
      <c r="C44" s="15" t="s">
        <v>100</v>
      </c>
      <c r="D44" s="15" t="s">
        <v>164</v>
      </c>
      <c r="E44" s="15" t="s">
        <v>165</v>
      </c>
      <c r="F44" s="16" t="s">
        <v>166</v>
      </c>
    </row>
    <row r="45" ht="15.75" customHeight="1">
      <c r="A45" s="18" t="str">
        <f t="shared" si="2"/>
        <v>May</v>
      </c>
      <c r="B45" s="11">
        <v>44329.0</v>
      </c>
      <c r="C45" s="12" t="s">
        <v>100</v>
      </c>
      <c r="D45" s="12" t="s">
        <v>167</v>
      </c>
      <c r="E45" s="12" t="s">
        <v>168</v>
      </c>
      <c r="F45" s="7" t="s">
        <v>169</v>
      </c>
    </row>
    <row r="46" ht="15.75" customHeight="1">
      <c r="A46" s="18" t="str">
        <f t="shared" si="2"/>
        <v>May</v>
      </c>
      <c r="B46" s="11">
        <v>44329.0</v>
      </c>
      <c r="C46" s="12" t="s">
        <v>100</v>
      </c>
      <c r="D46" s="12" t="s">
        <v>170</v>
      </c>
      <c r="E46" s="12" t="s">
        <v>171</v>
      </c>
      <c r="F46" s="7" t="s">
        <v>172</v>
      </c>
    </row>
    <row r="47" ht="15.75" customHeight="1">
      <c r="A47" s="18" t="str">
        <f t="shared" si="2"/>
        <v>May</v>
      </c>
      <c r="B47" s="11">
        <v>44330.0</v>
      </c>
      <c r="C47" s="12" t="s">
        <v>38</v>
      </c>
      <c r="D47" s="12" t="s">
        <v>173</v>
      </c>
      <c r="E47" s="12" t="s">
        <v>174</v>
      </c>
      <c r="F47" s="7" t="s">
        <v>175</v>
      </c>
    </row>
    <row r="48" ht="15.75" customHeight="1">
      <c r="A48" s="18" t="str">
        <f t="shared" si="2"/>
        <v>May</v>
      </c>
      <c r="B48" s="11">
        <v>44330.0</v>
      </c>
      <c r="C48" s="12" t="s">
        <v>10</v>
      </c>
      <c r="D48" s="12" t="s">
        <v>176</v>
      </c>
      <c r="E48" s="12" t="s">
        <v>177</v>
      </c>
      <c r="F48" s="7" t="s">
        <v>178</v>
      </c>
    </row>
    <row r="49" ht="15.75" customHeight="1">
      <c r="A49" s="18" t="str">
        <f t="shared" si="2"/>
        <v>May</v>
      </c>
      <c r="B49" s="11">
        <v>44331.0</v>
      </c>
      <c r="C49" s="12" t="s">
        <v>38</v>
      </c>
      <c r="D49" s="12" t="s">
        <v>179</v>
      </c>
      <c r="E49" s="12" t="s">
        <v>180</v>
      </c>
      <c r="F49" s="7"/>
    </row>
    <row r="50" ht="15.75" customHeight="1">
      <c r="A50" s="18" t="str">
        <f t="shared" si="2"/>
        <v>May</v>
      </c>
      <c r="B50" s="11">
        <v>44336.0</v>
      </c>
      <c r="C50" s="12" t="s">
        <v>100</v>
      </c>
      <c r="D50" s="12" t="s">
        <v>181</v>
      </c>
      <c r="E50" s="12" t="s">
        <v>182</v>
      </c>
      <c r="F50" s="7" t="s">
        <v>183</v>
      </c>
    </row>
    <row r="51" ht="15.75" customHeight="1">
      <c r="A51" s="18" t="str">
        <f t="shared" si="2"/>
        <v>May</v>
      </c>
      <c r="B51" s="11">
        <v>44336.0</v>
      </c>
      <c r="C51" s="12" t="s">
        <v>100</v>
      </c>
      <c r="D51" s="12" t="s">
        <v>184</v>
      </c>
      <c r="E51" s="12" t="s">
        <v>185</v>
      </c>
      <c r="F51" s="23" t="s">
        <v>186</v>
      </c>
    </row>
    <row r="52" ht="15.75" customHeight="1">
      <c r="A52" s="18" t="str">
        <f t="shared" si="2"/>
        <v>May</v>
      </c>
      <c r="B52" s="11">
        <v>44343.0</v>
      </c>
      <c r="C52" s="12" t="s">
        <v>100</v>
      </c>
      <c r="D52" s="12" t="s">
        <v>187</v>
      </c>
      <c r="E52" s="12" t="s">
        <v>188</v>
      </c>
      <c r="F52" s="7" t="s">
        <v>189</v>
      </c>
    </row>
    <row r="53" ht="15.75" customHeight="1">
      <c r="A53" s="18" t="str">
        <f t="shared" si="2"/>
        <v>May</v>
      </c>
      <c r="B53" s="11">
        <v>44344.0</v>
      </c>
      <c r="C53" s="12" t="s">
        <v>100</v>
      </c>
      <c r="D53" s="12" t="s">
        <v>190</v>
      </c>
      <c r="E53" s="12" t="s">
        <v>191</v>
      </c>
      <c r="F53" s="7" t="s">
        <v>192</v>
      </c>
    </row>
    <row r="54" ht="15.75" customHeight="1">
      <c r="A54" s="10" t="str">
        <f t="shared" si="2"/>
        <v>May</v>
      </c>
      <c r="B54" s="14">
        <v>44344.0</v>
      </c>
      <c r="C54" s="15" t="s">
        <v>10</v>
      </c>
      <c r="D54" s="15" t="s">
        <v>193</v>
      </c>
      <c r="E54" s="15" t="s">
        <v>194</v>
      </c>
      <c r="F54" s="16" t="s">
        <v>195</v>
      </c>
    </row>
    <row r="55" ht="15.75" customHeight="1">
      <c r="A55" s="18" t="str">
        <f t="shared" si="2"/>
        <v>June</v>
      </c>
      <c r="B55" s="11">
        <v>44349.0</v>
      </c>
      <c r="C55" s="12" t="s">
        <v>100</v>
      </c>
      <c r="D55" s="12" t="s">
        <v>196</v>
      </c>
      <c r="E55" s="12" t="s">
        <v>197</v>
      </c>
      <c r="F55" s="7" t="s">
        <v>198</v>
      </c>
    </row>
    <row r="56" ht="15.75" customHeight="1">
      <c r="A56" s="18" t="str">
        <f t="shared" si="2"/>
        <v>June</v>
      </c>
      <c r="B56" s="11">
        <v>44349.0</v>
      </c>
      <c r="C56" s="12" t="s">
        <v>38</v>
      </c>
      <c r="D56" s="12" t="s">
        <v>199</v>
      </c>
      <c r="E56" s="12" t="s">
        <v>200</v>
      </c>
      <c r="F56" s="7" t="s">
        <v>201</v>
      </c>
    </row>
    <row r="57" ht="15.75" customHeight="1">
      <c r="A57" s="18" t="str">
        <f t="shared" si="2"/>
        <v>June</v>
      </c>
      <c r="B57" s="11">
        <v>44351.0</v>
      </c>
      <c r="C57" s="12" t="s">
        <v>202</v>
      </c>
      <c r="D57" s="12" t="s">
        <v>203</v>
      </c>
      <c r="E57" s="12" t="s">
        <v>204</v>
      </c>
      <c r="F57" s="7" t="s">
        <v>107</v>
      </c>
    </row>
    <row r="58" ht="15.75" customHeight="1">
      <c r="A58" s="10" t="str">
        <f t="shared" si="2"/>
        <v>June</v>
      </c>
      <c r="B58" s="14">
        <v>44351.0</v>
      </c>
      <c r="C58" s="15" t="s">
        <v>10</v>
      </c>
      <c r="D58" s="15" t="s">
        <v>205</v>
      </c>
      <c r="E58" s="15" t="s">
        <v>206</v>
      </c>
      <c r="F58" s="16" t="s">
        <v>195</v>
      </c>
    </row>
    <row r="59" ht="15.75" customHeight="1">
      <c r="A59" s="18" t="str">
        <f t="shared" si="2"/>
        <v>June</v>
      </c>
      <c r="B59" s="11">
        <v>44352.0</v>
      </c>
      <c r="C59" s="12" t="s">
        <v>38</v>
      </c>
      <c r="D59" s="12" t="s">
        <v>207</v>
      </c>
      <c r="E59" s="12" t="s">
        <v>208</v>
      </c>
      <c r="F59" s="7" t="s">
        <v>209</v>
      </c>
    </row>
    <row r="60" ht="15.75" customHeight="1">
      <c r="A60" s="18" t="str">
        <f t="shared" si="2"/>
        <v>June</v>
      </c>
      <c r="B60" s="11">
        <v>44352.0</v>
      </c>
      <c r="C60" s="12" t="s">
        <v>38</v>
      </c>
      <c r="D60" s="12" t="s">
        <v>210</v>
      </c>
      <c r="E60" s="12" t="s">
        <v>211</v>
      </c>
      <c r="F60" s="7" t="s">
        <v>212</v>
      </c>
    </row>
    <row r="61" ht="15.75" customHeight="1">
      <c r="A61" s="18" t="str">
        <f t="shared" si="2"/>
        <v>June</v>
      </c>
      <c r="B61" s="11">
        <v>44355.0</v>
      </c>
      <c r="C61" s="12" t="s">
        <v>100</v>
      </c>
      <c r="D61" s="12" t="s">
        <v>213</v>
      </c>
      <c r="E61" s="12" t="s">
        <v>214</v>
      </c>
      <c r="F61" s="7" t="s">
        <v>215</v>
      </c>
    </row>
    <row r="62" ht="15.75" customHeight="1">
      <c r="A62" s="18" t="str">
        <f t="shared" si="2"/>
        <v>June</v>
      </c>
      <c r="B62" s="11">
        <v>44355.0</v>
      </c>
      <c r="C62" s="12" t="s">
        <v>100</v>
      </c>
      <c r="D62" s="12" t="s">
        <v>216</v>
      </c>
      <c r="E62" s="12" t="s">
        <v>217</v>
      </c>
      <c r="F62" s="7" t="s">
        <v>218</v>
      </c>
    </row>
    <row r="63" ht="15.75" customHeight="1">
      <c r="A63" s="18" t="str">
        <f t="shared" si="2"/>
        <v>June</v>
      </c>
      <c r="B63" s="11">
        <v>44357.0</v>
      </c>
      <c r="C63" s="12" t="s">
        <v>100</v>
      </c>
      <c r="D63" s="12" t="s">
        <v>219</v>
      </c>
      <c r="E63" s="12" t="s">
        <v>220</v>
      </c>
      <c r="F63" s="7" t="s">
        <v>221</v>
      </c>
    </row>
    <row r="64" ht="15.75" customHeight="1">
      <c r="A64" s="18" t="str">
        <f t="shared" si="2"/>
        <v>June</v>
      </c>
      <c r="B64" s="11">
        <v>44357.0</v>
      </c>
      <c r="C64" s="12" t="s">
        <v>100</v>
      </c>
      <c r="D64" s="12" t="s">
        <v>222</v>
      </c>
      <c r="E64" s="12" t="s">
        <v>223</v>
      </c>
      <c r="F64" s="7" t="s">
        <v>224</v>
      </c>
    </row>
    <row r="65" ht="15.75" customHeight="1">
      <c r="A65" s="18" t="str">
        <f t="shared" si="2"/>
        <v>June</v>
      </c>
      <c r="B65" s="11">
        <v>44358.0</v>
      </c>
      <c r="C65" s="12" t="s">
        <v>38</v>
      </c>
      <c r="D65" s="12" t="s">
        <v>225</v>
      </c>
      <c r="E65" s="12" t="s">
        <v>226</v>
      </c>
      <c r="F65" s="7" t="s">
        <v>227</v>
      </c>
    </row>
    <row r="66" ht="15.75" customHeight="1">
      <c r="A66" s="18" t="str">
        <f t="shared" si="2"/>
        <v>June</v>
      </c>
      <c r="B66" s="11">
        <v>44365.0</v>
      </c>
      <c r="C66" s="12" t="s">
        <v>6</v>
      </c>
      <c r="D66" s="12" t="s">
        <v>228</v>
      </c>
      <c r="E66" s="12" t="s">
        <v>229</v>
      </c>
      <c r="F66" s="7" t="s">
        <v>230</v>
      </c>
    </row>
    <row r="67" ht="15.75" customHeight="1">
      <c r="A67" s="18" t="str">
        <f t="shared" si="2"/>
        <v>June</v>
      </c>
      <c r="B67" s="11">
        <v>44365.0</v>
      </c>
      <c r="C67" s="12" t="s">
        <v>38</v>
      </c>
      <c r="D67" s="12" t="s">
        <v>231</v>
      </c>
      <c r="E67" s="12" t="s">
        <v>232</v>
      </c>
      <c r="F67" s="7" t="s">
        <v>233</v>
      </c>
    </row>
    <row r="68" ht="15.75" customHeight="1">
      <c r="A68" s="18" t="str">
        <f t="shared" si="2"/>
        <v>June</v>
      </c>
      <c r="B68" s="11">
        <v>44368.0</v>
      </c>
      <c r="C68" s="12" t="s">
        <v>100</v>
      </c>
      <c r="D68" s="12" t="s">
        <v>234</v>
      </c>
      <c r="E68" s="12" t="s">
        <v>235</v>
      </c>
      <c r="F68" s="23" t="s">
        <v>236</v>
      </c>
    </row>
    <row r="69" ht="15.75" customHeight="1">
      <c r="A69" s="18" t="str">
        <f t="shared" si="2"/>
        <v>June</v>
      </c>
      <c r="B69" s="11">
        <v>44370.0</v>
      </c>
      <c r="C69" s="12" t="s">
        <v>100</v>
      </c>
      <c r="D69" s="12" t="s">
        <v>237</v>
      </c>
      <c r="E69" s="12" t="s">
        <v>238</v>
      </c>
      <c r="F69" s="7" t="s">
        <v>239</v>
      </c>
    </row>
    <row r="70" ht="15.75" customHeight="1">
      <c r="A70" s="18" t="str">
        <f t="shared" si="2"/>
        <v>June</v>
      </c>
      <c r="B70" s="14">
        <v>44372.0</v>
      </c>
      <c r="C70" s="15" t="s">
        <v>38</v>
      </c>
      <c r="D70" s="15" t="s">
        <v>240</v>
      </c>
      <c r="E70" s="24" t="s">
        <v>241</v>
      </c>
      <c r="F70" s="16" t="s">
        <v>166</v>
      </c>
    </row>
    <row r="71" ht="15.75" customHeight="1">
      <c r="A71" s="18" t="str">
        <f t="shared" si="2"/>
        <v>July</v>
      </c>
      <c r="B71" s="11">
        <v>44386.0</v>
      </c>
      <c r="C71" s="12" t="s">
        <v>38</v>
      </c>
      <c r="D71" s="12" t="s">
        <v>242</v>
      </c>
      <c r="E71" s="12" t="s">
        <v>243</v>
      </c>
      <c r="F71" s="7" t="s">
        <v>244</v>
      </c>
    </row>
    <row r="72" ht="15.75" customHeight="1">
      <c r="A72" s="18" t="str">
        <f t="shared" si="2"/>
        <v>July</v>
      </c>
      <c r="B72" s="11">
        <v>44387.0</v>
      </c>
      <c r="C72" s="12" t="s">
        <v>245</v>
      </c>
      <c r="D72" s="12" t="s">
        <v>246</v>
      </c>
      <c r="E72" s="12" t="s">
        <v>247</v>
      </c>
      <c r="F72" s="7" t="s">
        <v>248</v>
      </c>
    </row>
    <row r="73" ht="15.75" customHeight="1">
      <c r="A73" s="18" t="str">
        <f t="shared" si="2"/>
        <v>July</v>
      </c>
      <c r="B73" s="11">
        <v>44387.0</v>
      </c>
      <c r="C73" s="12" t="s">
        <v>38</v>
      </c>
      <c r="D73" s="12" t="s">
        <v>249</v>
      </c>
      <c r="E73" s="12" t="s">
        <v>250</v>
      </c>
      <c r="F73" s="7" t="s">
        <v>251</v>
      </c>
    </row>
    <row r="74" ht="15.75" customHeight="1">
      <c r="A74" s="6" t="str">
        <f t="shared" si="2"/>
        <v>July</v>
      </c>
      <c r="B74" s="5">
        <v>44392.0</v>
      </c>
      <c r="C74" s="4" t="s">
        <v>100</v>
      </c>
      <c r="D74" s="4" t="s">
        <v>252</v>
      </c>
      <c r="E74" s="4" t="s">
        <v>253</v>
      </c>
      <c r="F74" s="4" t="s">
        <v>132</v>
      </c>
    </row>
    <row r="75" ht="15.75" customHeight="1">
      <c r="A75" s="6" t="str">
        <f t="shared" si="2"/>
        <v>July</v>
      </c>
      <c r="B75" s="5">
        <v>44392.0</v>
      </c>
      <c r="C75" s="4" t="s">
        <v>100</v>
      </c>
      <c r="D75" s="4" t="s">
        <v>254</v>
      </c>
      <c r="E75" s="4" t="s">
        <v>255</v>
      </c>
      <c r="F75" s="4" t="s">
        <v>256</v>
      </c>
    </row>
    <row r="76" ht="15.75" customHeight="1">
      <c r="A76" s="6" t="str">
        <f t="shared" si="2"/>
        <v>July</v>
      </c>
      <c r="B76" s="5">
        <v>44393.0</v>
      </c>
      <c r="C76" s="4" t="s">
        <v>10</v>
      </c>
      <c r="D76" s="4" t="s">
        <v>257</v>
      </c>
      <c r="E76" s="4" t="s">
        <v>258</v>
      </c>
      <c r="F76" s="4" t="s">
        <v>259</v>
      </c>
    </row>
    <row r="77" ht="15.75" customHeight="1">
      <c r="A77" s="6" t="str">
        <f t="shared" si="2"/>
        <v>July</v>
      </c>
      <c r="B77" s="8">
        <v>44399.0</v>
      </c>
      <c r="C77" s="9" t="s">
        <v>100</v>
      </c>
      <c r="D77" s="9" t="s">
        <v>260</v>
      </c>
      <c r="E77" s="9" t="s">
        <v>261</v>
      </c>
      <c r="F77" s="9" t="s">
        <v>262</v>
      </c>
    </row>
    <row r="78" ht="15.75" customHeight="1">
      <c r="A78" s="6" t="str">
        <f t="shared" si="2"/>
        <v>July</v>
      </c>
      <c r="B78" s="5">
        <v>44400.0</v>
      </c>
      <c r="C78" s="4" t="s">
        <v>38</v>
      </c>
      <c r="D78" s="4" t="s">
        <v>263</v>
      </c>
      <c r="E78" s="4" t="s">
        <v>264</v>
      </c>
      <c r="F78" s="4" t="s">
        <v>265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6" t="str">
        <f t="shared" si="2"/>
        <v>July</v>
      </c>
      <c r="B79" s="5">
        <v>44401.0</v>
      </c>
      <c r="C79" s="4" t="s">
        <v>38</v>
      </c>
      <c r="D79" s="4" t="s">
        <v>266</v>
      </c>
      <c r="E79" s="4" t="s">
        <v>267</v>
      </c>
      <c r="F79" s="4" t="s">
        <v>268</v>
      </c>
    </row>
    <row r="80" ht="15.75" customHeight="1">
      <c r="A80" s="6" t="str">
        <f t="shared" si="2"/>
        <v>July</v>
      </c>
      <c r="B80" s="5">
        <v>44408.0</v>
      </c>
      <c r="C80" s="4" t="s">
        <v>38</v>
      </c>
      <c r="D80" s="4" t="s">
        <v>269</v>
      </c>
      <c r="E80" s="4" t="s">
        <v>270</v>
      </c>
      <c r="F80" s="4" t="s">
        <v>271</v>
      </c>
    </row>
    <row r="81" ht="15.75" customHeight="1">
      <c r="A81" s="6" t="str">
        <f t="shared" si="2"/>
        <v>August</v>
      </c>
      <c r="B81" s="8">
        <v>44414.0</v>
      </c>
      <c r="C81" s="9" t="s">
        <v>6</v>
      </c>
      <c r="D81" s="9" t="s">
        <v>272</v>
      </c>
      <c r="E81" s="9" t="s">
        <v>273</v>
      </c>
      <c r="F81" s="9" t="s">
        <v>262</v>
      </c>
    </row>
    <row r="82" ht="15.75" customHeight="1">
      <c r="A82" s="6" t="str">
        <f t="shared" si="2"/>
        <v>August</v>
      </c>
      <c r="B82" s="5">
        <v>44414.0</v>
      </c>
      <c r="C82" s="4" t="s">
        <v>100</v>
      </c>
      <c r="D82" s="4" t="s">
        <v>274</v>
      </c>
      <c r="E82" s="4" t="s">
        <v>275</v>
      </c>
      <c r="F82" s="4" t="s">
        <v>276</v>
      </c>
    </row>
    <row r="83" ht="15.75" customHeight="1">
      <c r="A83" s="6" t="str">
        <f t="shared" si="2"/>
        <v>August</v>
      </c>
      <c r="B83" s="5">
        <v>44415.0</v>
      </c>
      <c r="C83" s="4" t="s">
        <v>38</v>
      </c>
      <c r="D83" s="4" t="s">
        <v>277</v>
      </c>
      <c r="E83" s="4" t="s">
        <v>278</v>
      </c>
      <c r="F83" s="4" t="s">
        <v>279</v>
      </c>
    </row>
    <row r="84" ht="15.75" customHeight="1">
      <c r="A84" s="6" t="str">
        <f t="shared" si="2"/>
        <v>August</v>
      </c>
      <c r="B84" s="5">
        <v>44420.0</v>
      </c>
      <c r="C84" s="4" t="s">
        <v>100</v>
      </c>
      <c r="D84" s="4" t="s">
        <v>280</v>
      </c>
      <c r="E84" s="4" t="s">
        <v>281</v>
      </c>
      <c r="F84" s="4" t="s">
        <v>282</v>
      </c>
    </row>
    <row r="85" ht="15.75" customHeight="1">
      <c r="A85" s="6" t="str">
        <f t="shared" si="2"/>
        <v>August</v>
      </c>
      <c r="B85" s="8">
        <v>44427.0</v>
      </c>
      <c r="C85" s="9" t="s">
        <v>283</v>
      </c>
      <c r="D85" s="9" t="s">
        <v>284</v>
      </c>
      <c r="E85" s="9" t="s">
        <v>285</v>
      </c>
      <c r="F85" s="9" t="s">
        <v>286</v>
      </c>
    </row>
    <row r="86" ht="15.75" customHeight="1">
      <c r="A86" s="6" t="str">
        <f t="shared" si="2"/>
        <v>August</v>
      </c>
      <c r="B86" s="5">
        <v>44433.0</v>
      </c>
      <c r="C86" s="4" t="s">
        <v>38</v>
      </c>
      <c r="D86" s="4" t="s">
        <v>287</v>
      </c>
      <c r="E86" s="4" t="s">
        <v>288</v>
      </c>
      <c r="F86" s="4" t="s">
        <v>289</v>
      </c>
    </row>
    <row r="87" ht="15.75" customHeight="1">
      <c r="A87" s="6" t="str">
        <f t="shared" si="2"/>
        <v>August</v>
      </c>
      <c r="B87" s="8">
        <v>44434.0</v>
      </c>
      <c r="C87" s="9" t="s">
        <v>100</v>
      </c>
      <c r="D87" s="9" t="s">
        <v>290</v>
      </c>
      <c r="E87" s="9" t="s">
        <v>291</v>
      </c>
      <c r="F87" s="9" t="s">
        <v>286</v>
      </c>
    </row>
    <row r="88" ht="15.75" customHeight="1">
      <c r="A88" s="6" t="str">
        <f t="shared" si="2"/>
        <v>August</v>
      </c>
      <c r="B88" s="8">
        <v>44436.0</v>
      </c>
      <c r="C88" s="9" t="s">
        <v>38</v>
      </c>
      <c r="D88" s="9" t="s">
        <v>292</v>
      </c>
      <c r="E88" s="9" t="s">
        <v>293</v>
      </c>
      <c r="F88" s="9" t="s">
        <v>29</v>
      </c>
    </row>
    <row r="89" ht="15.75" customHeight="1">
      <c r="A89" s="6" t="str">
        <f t="shared" si="2"/>
        <v>September</v>
      </c>
      <c r="B89" s="5">
        <v>44442.0</v>
      </c>
      <c r="C89" s="4" t="s">
        <v>38</v>
      </c>
      <c r="D89" s="4" t="s">
        <v>294</v>
      </c>
      <c r="E89" s="4" t="s">
        <v>295</v>
      </c>
      <c r="F89" s="4" t="s">
        <v>296</v>
      </c>
    </row>
    <row r="90" ht="15.75" customHeight="1">
      <c r="A90" s="6" t="str">
        <f t="shared" si="2"/>
        <v>September</v>
      </c>
      <c r="B90" s="5">
        <v>44449.0</v>
      </c>
      <c r="C90" s="4" t="s">
        <v>100</v>
      </c>
      <c r="D90" s="4" t="s">
        <v>297</v>
      </c>
      <c r="E90" s="4" t="s">
        <v>298</v>
      </c>
      <c r="F90" s="4" t="s">
        <v>299</v>
      </c>
    </row>
    <row r="91" ht="15.75" customHeight="1">
      <c r="A91" s="6" t="str">
        <f t="shared" si="2"/>
        <v>September</v>
      </c>
      <c r="B91" s="5">
        <v>44450.0</v>
      </c>
      <c r="C91" s="4" t="s">
        <v>38</v>
      </c>
      <c r="D91" s="4" t="s">
        <v>300</v>
      </c>
      <c r="E91" s="4" t="s">
        <v>301</v>
      </c>
      <c r="F91" s="7" t="s">
        <v>302</v>
      </c>
    </row>
    <row r="92" ht="15.75" customHeight="1">
      <c r="A92" s="6" t="str">
        <f t="shared" si="2"/>
        <v>June</v>
      </c>
      <c r="B92" s="25">
        <v>44370.0</v>
      </c>
      <c r="C92" s="26" t="s">
        <v>38</v>
      </c>
      <c r="D92" s="26" t="s">
        <v>303</v>
      </c>
      <c r="E92" s="26" t="s">
        <v>304</v>
      </c>
      <c r="F92" s="26" t="s">
        <v>305</v>
      </c>
    </row>
    <row r="93" ht="15.75" customHeight="1">
      <c r="A93" s="6" t="str">
        <f t="shared" si="2"/>
        <v>July</v>
      </c>
      <c r="B93" s="25">
        <v>44382.0</v>
      </c>
      <c r="C93" s="27" t="s">
        <v>38</v>
      </c>
      <c r="D93" s="27" t="s">
        <v>306</v>
      </c>
      <c r="E93" s="28" t="s">
        <v>307</v>
      </c>
      <c r="F93" s="28" t="s">
        <v>308</v>
      </c>
    </row>
    <row r="94" ht="15.75" customHeight="1">
      <c r="A94" s="6" t="str">
        <f t="shared" si="2"/>
        <v>29/5/2021</v>
      </c>
      <c r="B94" s="25" t="s">
        <v>309</v>
      </c>
      <c r="C94" s="27" t="s">
        <v>38</v>
      </c>
      <c r="D94" s="27" t="s">
        <v>310</v>
      </c>
      <c r="E94" s="28" t="s">
        <v>311</v>
      </c>
      <c r="F94" s="28" t="s">
        <v>312</v>
      </c>
    </row>
    <row r="95" ht="15.75" customHeight="1">
      <c r="A95" s="6" t="str">
        <f t="shared" si="2"/>
        <v>May</v>
      </c>
      <c r="B95" s="25">
        <v>44340.0</v>
      </c>
      <c r="C95" s="4" t="s">
        <v>100</v>
      </c>
      <c r="D95" s="4" t="s">
        <v>313</v>
      </c>
      <c r="E95" s="4" t="s">
        <v>314</v>
      </c>
      <c r="F95" s="4" t="s">
        <v>315</v>
      </c>
    </row>
    <row r="96" ht="15.75" customHeight="1">
      <c r="A96" s="6" t="str">
        <f t="shared" si="2"/>
        <v>July</v>
      </c>
      <c r="B96" s="25">
        <v>44382.0</v>
      </c>
      <c r="C96" s="4" t="s">
        <v>100</v>
      </c>
      <c r="D96" s="4" t="s">
        <v>316</v>
      </c>
      <c r="E96" s="4" t="s">
        <v>317</v>
      </c>
      <c r="F96" s="4" t="s">
        <v>318</v>
      </c>
    </row>
    <row r="97" ht="15.75" customHeight="1">
      <c r="A97" s="6" t="str">
        <f t="shared" si="2"/>
        <v>September</v>
      </c>
      <c r="B97" s="25">
        <v>44463.0</v>
      </c>
      <c r="C97" s="4" t="s">
        <v>38</v>
      </c>
      <c r="D97" s="4" t="s">
        <v>319</v>
      </c>
      <c r="E97" s="4" t="s">
        <v>320</v>
      </c>
      <c r="F97" s="4" t="s">
        <v>321</v>
      </c>
    </row>
    <row r="98" ht="15.75" customHeight="1">
      <c r="A98" s="6" t="str">
        <f t="shared" si="2"/>
        <v>September</v>
      </c>
      <c r="B98" s="25">
        <v>40809.0</v>
      </c>
      <c r="C98" s="4" t="s">
        <v>322</v>
      </c>
      <c r="D98" s="4" t="s">
        <v>323</v>
      </c>
      <c r="E98" s="4" t="s">
        <v>324</v>
      </c>
      <c r="F98" s="4" t="s">
        <v>325</v>
      </c>
    </row>
    <row r="99" ht="15.75" customHeight="1">
      <c r="A99" s="6" t="str">
        <f t="shared" si="2"/>
        <v>December</v>
      </c>
      <c r="B99" s="25"/>
      <c r="C99" s="4"/>
      <c r="D99" s="4"/>
      <c r="E99" s="4"/>
      <c r="F99" s="4"/>
    </row>
    <row r="100" ht="15.75" customHeight="1">
      <c r="A100" s="6" t="str">
        <f t="shared" si="2"/>
        <v>December</v>
      </c>
      <c r="B100" s="25"/>
      <c r="C100" s="4"/>
      <c r="D100" s="4"/>
      <c r="E100" s="4"/>
      <c r="F100" s="4"/>
    </row>
    <row r="101" ht="15.75" customHeight="1">
      <c r="A101" s="6" t="str">
        <f t="shared" si="2"/>
        <v>December</v>
      </c>
      <c r="B101" s="25"/>
      <c r="C101" s="4"/>
      <c r="D101" s="4"/>
      <c r="E101" s="4"/>
      <c r="F101" s="4"/>
    </row>
    <row r="102" ht="15.75" customHeight="1">
      <c r="A102" s="6" t="str">
        <f t="shared" si="2"/>
        <v>December</v>
      </c>
      <c r="B102" s="25"/>
      <c r="C102" s="4"/>
      <c r="D102" s="4"/>
      <c r="E102" s="4"/>
      <c r="F102" s="4"/>
    </row>
    <row r="103" ht="15.75" customHeight="1">
      <c r="A103" s="6" t="str">
        <f t="shared" si="2"/>
        <v>December</v>
      </c>
      <c r="B103" s="25"/>
      <c r="C103" s="4"/>
      <c r="D103" s="4"/>
      <c r="E103" s="4"/>
      <c r="F103" s="4"/>
    </row>
    <row r="104" ht="15.75" customHeight="1">
      <c r="A104" s="6" t="str">
        <f t="shared" si="2"/>
        <v>December</v>
      </c>
      <c r="B104" s="25"/>
      <c r="C104" s="4"/>
      <c r="D104" s="4"/>
      <c r="E104" s="4"/>
      <c r="F104" s="4"/>
    </row>
    <row r="105" ht="15.75" customHeight="1">
      <c r="A105" s="6" t="str">
        <f t="shared" si="2"/>
        <v>December</v>
      </c>
      <c r="B105" s="25"/>
      <c r="C105" s="4"/>
      <c r="D105" s="4"/>
      <c r="E105" s="4"/>
      <c r="F105" s="4"/>
    </row>
    <row r="106" ht="15.75" customHeight="1">
      <c r="A106" s="6" t="str">
        <f t="shared" si="2"/>
        <v>December</v>
      </c>
      <c r="B106" s="25"/>
      <c r="C106" s="4"/>
      <c r="D106" s="4"/>
      <c r="E106" s="4"/>
      <c r="F106" s="4"/>
    </row>
    <row r="107" ht="15.75" customHeight="1">
      <c r="B107" s="25"/>
      <c r="C107" s="4"/>
      <c r="D107" s="4"/>
      <c r="E107" s="4"/>
      <c r="F107" s="4"/>
    </row>
    <row r="108" ht="15.75" customHeight="1">
      <c r="B108" s="25"/>
      <c r="C108" s="4"/>
      <c r="D108" s="4"/>
      <c r="E108" s="4"/>
      <c r="F108" s="4"/>
    </row>
    <row r="109" ht="15.75" customHeight="1">
      <c r="B109" s="4"/>
      <c r="C109" s="4"/>
      <c r="D109" s="4"/>
      <c r="E109" s="4"/>
      <c r="F109" s="4"/>
    </row>
    <row r="110" ht="15.75" customHeight="1">
      <c r="B110" s="4"/>
    </row>
    <row r="111" ht="15.75" customHeight="1">
      <c r="B111" s="4"/>
      <c r="C111" s="4"/>
      <c r="D111" s="4"/>
      <c r="E111" s="4"/>
      <c r="F111" s="4"/>
    </row>
    <row r="112" ht="15.75" customHeight="1">
      <c r="B112" s="4"/>
      <c r="C112" s="4"/>
      <c r="D112" s="4"/>
      <c r="E112" s="4"/>
      <c r="F112" s="4"/>
    </row>
    <row r="113" ht="15.75" customHeight="1">
      <c r="B113" s="4"/>
      <c r="C113" s="4"/>
      <c r="D113" s="4"/>
      <c r="E113" s="4"/>
      <c r="F113" s="4"/>
    </row>
    <row r="114" ht="15.75" customHeight="1">
      <c r="B114" s="4"/>
      <c r="C114" s="4"/>
      <c r="D114" s="4"/>
      <c r="E114" s="4"/>
      <c r="F114" s="4"/>
    </row>
    <row r="115" ht="15.75" customHeight="1">
      <c r="B115" s="4"/>
      <c r="C115" s="4"/>
      <c r="D115" s="4"/>
      <c r="E115" s="4"/>
      <c r="F115" s="4"/>
    </row>
    <row r="116" ht="15.75" customHeight="1">
      <c r="B116" s="4"/>
      <c r="C116" s="4"/>
      <c r="D116" s="4"/>
      <c r="E116" s="4"/>
      <c r="F116" s="4"/>
    </row>
    <row r="117" ht="15.75" customHeight="1">
      <c r="B117" s="4"/>
      <c r="C117" s="4"/>
      <c r="D117" s="4"/>
      <c r="E117" s="4"/>
      <c r="F117" s="4"/>
    </row>
    <row r="118" ht="15.75" customHeight="1">
      <c r="B118" s="4"/>
      <c r="C118" s="4"/>
      <c r="D118" s="4"/>
      <c r="E118" s="4"/>
      <c r="F118" s="4"/>
    </row>
    <row r="119" ht="15.75" customHeight="1">
      <c r="B119" s="4"/>
      <c r="C119" s="4"/>
      <c r="D119" s="4"/>
      <c r="E119" s="4"/>
      <c r="F119" s="4"/>
    </row>
    <row r="120" ht="15.75" customHeight="1">
      <c r="B120" s="4"/>
      <c r="C120" s="4"/>
      <c r="D120" s="4"/>
      <c r="E120" s="4"/>
      <c r="F120" s="4"/>
    </row>
    <row r="121" ht="15.75" customHeight="1">
      <c r="B121" s="4"/>
      <c r="C121" s="4"/>
      <c r="D121" s="4"/>
      <c r="E121" s="4"/>
      <c r="F121" s="4"/>
    </row>
    <row r="122" ht="15.75" customHeight="1">
      <c r="B122" s="4"/>
      <c r="C122" s="4"/>
      <c r="D122" s="4"/>
      <c r="E122" s="4"/>
      <c r="F122" s="4"/>
    </row>
    <row r="123" ht="15.75" customHeight="1">
      <c r="B123" s="4"/>
      <c r="C123" s="4"/>
      <c r="D123" s="4"/>
      <c r="E123" s="4"/>
      <c r="F123" s="4"/>
    </row>
    <row r="124" ht="15.75" customHeight="1">
      <c r="B124" s="4"/>
      <c r="C124" s="4"/>
      <c r="D124" s="4"/>
      <c r="E124" s="4"/>
      <c r="F124" s="4"/>
    </row>
    <row r="125" ht="15.75" customHeight="1">
      <c r="B125" s="4"/>
      <c r="C125" s="4"/>
      <c r="D125" s="4"/>
      <c r="E125" s="4"/>
      <c r="F125" s="4"/>
    </row>
    <row r="126" ht="15.75" customHeight="1">
      <c r="B126" s="4"/>
      <c r="C126" s="4"/>
      <c r="D126" s="4"/>
      <c r="E126" s="4"/>
      <c r="F126" s="4"/>
    </row>
    <row r="127" ht="15.75" customHeight="1">
      <c r="B127" s="4"/>
      <c r="C127" s="4"/>
      <c r="D127" s="4"/>
      <c r="E127" s="4"/>
      <c r="F127" s="4"/>
    </row>
    <row r="128" ht="15.75" customHeight="1">
      <c r="B128" s="4"/>
      <c r="C128" s="4"/>
      <c r="D128" s="4"/>
      <c r="E128" s="4"/>
      <c r="F128" s="4"/>
    </row>
    <row r="129" ht="15.75" customHeight="1">
      <c r="B129" s="4"/>
      <c r="C129" s="4"/>
      <c r="D129" s="4"/>
      <c r="E129" s="4"/>
      <c r="F129" s="4"/>
    </row>
    <row r="130" ht="15.75" customHeight="1">
      <c r="B130" s="4"/>
      <c r="C130" s="4"/>
      <c r="D130" s="4"/>
      <c r="E130" s="4"/>
      <c r="F130" s="4"/>
    </row>
    <row r="131" ht="15.75" customHeight="1">
      <c r="B131" s="4"/>
      <c r="C131" s="4"/>
      <c r="D131" s="4"/>
      <c r="E131" s="4"/>
      <c r="F131" s="4"/>
    </row>
    <row r="132" ht="15.75" customHeight="1">
      <c r="B132" s="4"/>
      <c r="C132" s="4"/>
      <c r="D132" s="4"/>
      <c r="E132" s="4"/>
      <c r="F132" s="4"/>
    </row>
    <row r="133" ht="15.75" customHeight="1">
      <c r="B133" s="4"/>
      <c r="C133" s="4"/>
      <c r="D133" s="4"/>
      <c r="E133" s="4"/>
      <c r="F133" s="4"/>
    </row>
    <row r="134" ht="15.75" customHeight="1">
      <c r="B134" s="4"/>
      <c r="C134" s="4"/>
      <c r="D134" s="4"/>
      <c r="E134" s="4"/>
      <c r="F134" s="4"/>
    </row>
    <row r="135" ht="15.75" customHeight="1">
      <c r="B135" s="4"/>
      <c r="C135" s="4"/>
      <c r="D135" s="4"/>
      <c r="E135" s="4"/>
      <c r="F135" s="4"/>
    </row>
    <row r="136" ht="15.75" customHeight="1">
      <c r="B136" s="4"/>
      <c r="C136" s="4"/>
      <c r="D136" s="4"/>
      <c r="E136" s="4"/>
      <c r="F136" s="4"/>
    </row>
    <row r="137" ht="15.75" customHeight="1">
      <c r="B137" s="4"/>
      <c r="C137" s="4"/>
      <c r="D137" s="4"/>
      <c r="E137" s="4"/>
      <c r="F137" s="4"/>
    </row>
    <row r="138" ht="15.75" customHeight="1">
      <c r="B138" s="4"/>
      <c r="C138" s="4"/>
      <c r="D138" s="4"/>
      <c r="E138" s="4"/>
      <c r="F138" s="4"/>
    </row>
    <row r="139" ht="15.75" customHeight="1">
      <c r="B139" s="4"/>
      <c r="C139" s="4"/>
      <c r="D139" s="4"/>
      <c r="E139" s="4"/>
      <c r="F139" s="4"/>
    </row>
    <row r="140" ht="15.75" customHeight="1">
      <c r="B140" s="4"/>
      <c r="C140" s="4"/>
      <c r="D140" s="4"/>
      <c r="E140" s="4"/>
      <c r="F140" s="4"/>
    </row>
    <row r="141" ht="15.75" customHeight="1">
      <c r="B141" s="4"/>
      <c r="C141" s="4"/>
      <c r="D141" s="4"/>
      <c r="E141" s="4"/>
      <c r="F141" s="4"/>
    </row>
    <row r="142" ht="15.75" customHeight="1">
      <c r="B142" s="4"/>
      <c r="C142" s="4"/>
      <c r="D142" s="4"/>
      <c r="E142" s="4"/>
      <c r="F142" s="4"/>
    </row>
    <row r="143" ht="15.75" customHeight="1">
      <c r="B143" s="4"/>
      <c r="C143" s="4"/>
      <c r="D143" s="4"/>
      <c r="E143" s="4"/>
      <c r="F143" s="4"/>
    </row>
    <row r="144" ht="15.75" customHeight="1">
      <c r="B144" s="4"/>
      <c r="C144" s="4"/>
      <c r="D144" s="4"/>
      <c r="E144" s="4"/>
      <c r="F144" s="4"/>
    </row>
    <row r="145" ht="15.75" customHeight="1">
      <c r="B145" s="4"/>
      <c r="C145" s="4"/>
      <c r="D145" s="4"/>
      <c r="E145" s="4"/>
      <c r="F145" s="4"/>
    </row>
    <row r="146" ht="15.75" customHeight="1">
      <c r="B146" s="4"/>
      <c r="C146" s="4"/>
      <c r="D146" s="4"/>
      <c r="E146" s="4"/>
      <c r="F146" s="4"/>
    </row>
    <row r="147" ht="15.75" customHeight="1">
      <c r="B147" s="4"/>
      <c r="C147" s="4"/>
      <c r="D147" s="4"/>
      <c r="E147" s="4"/>
      <c r="F147" s="4"/>
    </row>
    <row r="148" ht="15.75" customHeight="1">
      <c r="B148" s="4"/>
      <c r="C148" s="4"/>
      <c r="D148" s="4"/>
      <c r="E148" s="4"/>
      <c r="F148" s="4"/>
    </row>
    <row r="149" ht="15.75" customHeight="1">
      <c r="B149" s="4"/>
      <c r="C149" s="4"/>
      <c r="D149" s="4"/>
      <c r="E149" s="4"/>
      <c r="F149" s="4"/>
    </row>
    <row r="150" ht="15.75" customHeight="1">
      <c r="B150" s="4"/>
      <c r="C150" s="4"/>
      <c r="D150" s="4"/>
      <c r="E150" s="4"/>
      <c r="F150" s="4"/>
    </row>
    <row r="151" ht="15.75" customHeight="1">
      <c r="B151" s="4"/>
      <c r="C151" s="4"/>
      <c r="D151" s="4"/>
      <c r="E151" s="4"/>
      <c r="F151" s="4"/>
    </row>
    <row r="152" ht="15.75" customHeight="1">
      <c r="B152" s="4"/>
      <c r="C152" s="4"/>
      <c r="D152" s="4"/>
      <c r="E152" s="4"/>
      <c r="F152" s="4"/>
    </row>
    <row r="153" ht="15.75" customHeight="1">
      <c r="B153" s="4"/>
      <c r="C153" s="4"/>
      <c r="D153" s="4"/>
      <c r="E153" s="4"/>
      <c r="F153" s="4"/>
    </row>
    <row r="154" ht="15.75" customHeight="1">
      <c r="B154" s="4"/>
      <c r="C154" s="4"/>
      <c r="D154" s="4"/>
      <c r="E154" s="4"/>
      <c r="F154" s="4"/>
    </row>
    <row r="155" ht="15.75" customHeight="1">
      <c r="B155" s="4"/>
      <c r="C155" s="4"/>
      <c r="D155" s="4"/>
      <c r="E155" s="4"/>
      <c r="F155" s="4"/>
    </row>
    <row r="156" ht="15.75" customHeight="1">
      <c r="B156" s="4"/>
      <c r="C156" s="4"/>
      <c r="D156" s="4"/>
      <c r="E156" s="4"/>
      <c r="F156" s="4"/>
    </row>
    <row r="157" ht="15.75" customHeight="1">
      <c r="B157" s="4"/>
      <c r="C157" s="4"/>
      <c r="D157" s="4"/>
      <c r="E157" s="4"/>
      <c r="F157" s="4"/>
    </row>
    <row r="158" ht="15.75" customHeight="1">
      <c r="B158" s="4"/>
      <c r="C158" s="4"/>
      <c r="D158" s="4"/>
      <c r="E158" s="4"/>
      <c r="F158" s="4"/>
    </row>
    <row r="159" ht="15.75" customHeight="1">
      <c r="B159" s="4"/>
      <c r="C159" s="4"/>
      <c r="D159" s="4"/>
      <c r="E159" s="4"/>
      <c r="F159" s="4"/>
    </row>
    <row r="160" ht="15.75" customHeight="1">
      <c r="B160" s="4"/>
      <c r="C160" s="4"/>
      <c r="D160" s="4"/>
      <c r="E160" s="4"/>
      <c r="F160" s="4"/>
    </row>
    <row r="161" ht="15.75" customHeight="1">
      <c r="B161" s="4"/>
      <c r="C161" s="4"/>
      <c r="D161" s="4"/>
      <c r="E161" s="4"/>
      <c r="F161" s="4"/>
    </row>
    <row r="162" ht="15.75" customHeight="1">
      <c r="B162" s="4"/>
      <c r="C162" s="4"/>
      <c r="D162" s="4"/>
      <c r="E162" s="4"/>
      <c r="F162" s="4"/>
    </row>
    <row r="163" ht="15.75" customHeight="1">
      <c r="B163" s="4"/>
      <c r="C163" s="4"/>
      <c r="D163" s="4"/>
      <c r="E163" s="4"/>
      <c r="F163" s="4"/>
    </row>
    <row r="164" ht="15.75" customHeight="1">
      <c r="B164" s="4"/>
      <c r="C164" s="4"/>
      <c r="D164" s="4"/>
      <c r="E164" s="4"/>
      <c r="F164" s="4"/>
    </row>
    <row r="165" ht="15.75" customHeight="1">
      <c r="B165" s="4"/>
      <c r="C165" s="4"/>
      <c r="D165" s="4"/>
      <c r="E165" s="4"/>
      <c r="F165" s="4"/>
    </row>
    <row r="166" ht="15.75" customHeight="1">
      <c r="B166" s="4"/>
      <c r="C166" s="4"/>
      <c r="D166" s="4"/>
      <c r="E166" s="4"/>
      <c r="F166" s="4"/>
    </row>
    <row r="167" ht="15.75" customHeight="1">
      <c r="B167" s="4"/>
      <c r="C167" s="4"/>
      <c r="D167" s="4"/>
      <c r="E167" s="4"/>
      <c r="F167" s="4"/>
    </row>
    <row r="168" ht="15.75" customHeight="1">
      <c r="B168" s="4"/>
      <c r="C168" s="4"/>
      <c r="D168" s="4"/>
      <c r="E168" s="4"/>
      <c r="F168" s="4"/>
    </row>
    <row r="169" ht="15.75" customHeight="1">
      <c r="B169" s="4"/>
      <c r="C169" s="4"/>
      <c r="D169" s="4"/>
      <c r="E169" s="4"/>
      <c r="F169" s="4"/>
    </row>
    <row r="170" ht="15.75" customHeight="1">
      <c r="B170" s="4"/>
      <c r="C170" s="4"/>
      <c r="D170" s="4"/>
      <c r="E170" s="4"/>
      <c r="F170" s="4"/>
    </row>
    <row r="171" ht="15.75" customHeight="1">
      <c r="B171" s="4"/>
      <c r="C171" s="4"/>
      <c r="D171" s="4"/>
      <c r="E171" s="4"/>
      <c r="F171" s="4"/>
    </row>
    <row r="172" ht="15.75" customHeight="1">
      <c r="B172" s="4"/>
      <c r="C172" s="4"/>
      <c r="D172" s="4"/>
      <c r="E172" s="4"/>
      <c r="F172" s="4"/>
    </row>
    <row r="173" ht="15.75" customHeight="1">
      <c r="B173" s="4"/>
      <c r="C173" s="4"/>
      <c r="D173" s="4"/>
      <c r="E173" s="4"/>
      <c r="F173" s="4"/>
    </row>
    <row r="174" ht="15.75" customHeight="1">
      <c r="B174" s="4"/>
      <c r="C174" s="4"/>
      <c r="D174" s="4"/>
      <c r="E174" s="4"/>
      <c r="F174" s="4"/>
    </row>
    <row r="175" ht="15.75" customHeight="1">
      <c r="B175" s="4"/>
      <c r="C175" s="4"/>
      <c r="D175" s="4"/>
      <c r="E175" s="4"/>
      <c r="F175" s="4"/>
    </row>
    <row r="176" ht="15.75" customHeight="1">
      <c r="B176" s="4"/>
      <c r="C176" s="4"/>
      <c r="D176" s="4"/>
      <c r="E176" s="4"/>
      <c r="F176" s="4"/>
    </row>
    <row r="177" ht="15.75" customHeight="1">
      <c r="B177" s="4"/>
      <c r="C177" s="4"/>
      <c r="D177" s="4"/>
      <c r="E177" s="4"/>
      <c r="F177" s="4"/>
    </row>
    <row r="178" ht="15.75" customHeight="1">
      <c r="B178" s="4"/>
      <c r="C178" s="4"/>
      <c r="D178" s="4"/>
      <c r="E178" s="4"/>
      <c r="F178" s="4"/>
    </row>
    <row r="179" ht="15.75" customHeight="1">
      <c r="B179" s="4"/>
      <c r="C179" s="4"/>
      <c r="D179" s="4"/>
      <c r="E179" s="4"/>
      <c r="F179" s="4"/>
    </row>
    <row r="180" ht="15.75" customHeight="1">
      <c r="B180" s="4"/>
      <c r="C180" s="4"/>
      <c r="D180" s="4"/>
      <c r="E180" s="4"/>
      <c r="F180" s="4"/>
    </row>
    <row r="181" ht="15.75" customHeight="1">
      <c r="B181" s="4"/>
      <c r="C181" s="4"/>
      <c r="D181" s="4"/>
      <c r="E181" s="4"/>
      <c r="F181" s="4"/>
    </row>
    <row r="182" ht="15.75" customHeight="1">
      <c r="B182" s="4"/>
      <c r="C182" s="4"/>
      <c r="D182" s="4"/>
      <c r="E182" s="4"/>
      <c r="F182" s="4"/>
    </row>
    <row r="183" ht="15.75" customHeight="1">
      <c r="B183" s="4"/>
      <c r="C183" s="4"/>
      <c r="D183" s="4"/>
      <c r="E183" s="4"/>
      <c r="F183" s="4"/>
    </row>
    <row r="184" ht="15.75" customHeight="1">
      <c r="B184" s="4"/>
      <c r="C184" s="4"/>
      <c r="D184" s="4"/>
      <c r="E184" s="4"/>
      <c r="F184" s="4"/>
    </row>
    <row r="185" ht="15.75" customHeight="1">
      <c r="B185" s="4"/>
      <c r="C185" s="4"/>
      <c r="D185" s="4"/>
      <c r="E185" s="4"/>
      <c r="F185" s="4"/>
    </row>
    <row r="186" ht="15.75" customHeight="1">
      <c r="B186" s="4"/>
      <c r="C186" s="4"/>
      <c r="D186" s="4"/>
      <c r="E186" s="4"/>
      <c r="F186" s="4"/>
    </row>
    <row r="187" ht="15.75" customHeight="1">
      <c r="B187" s="4"/>
      <c r="C187" s="4"/>
      <c r="D187" s="4"/>
      <c r="E187" s="4"/>
      <c r="F187" s="4"/>
    </row>
    <row r="188" ht="15.75" customHeight="1">
      <c r="B188" s="4"/>
      <c r="C188" s="4"/>
      <c r="D188" s="4"/>
      <c r="E188" s="4"/>
      <c r="F188" s="4"/>
    </row>
    <row r="189" ht="15.75" customHeight="1">
      <c r="B189" s="4"/>
      <c r="C189" s="4"/>
      <c r="D189" s="4"/>
      <c r="E189" s="4"/>
      <c r="F189" s="4"/>
    </row>
    <row r="190" ht="15.75" customHeight="1">
      <c r="B190" s="4"/>
      <c r="C190" s="4"/>
      <c r="D190" s="4"/>
      <c r="E190" s="4"/>
      <c r="F190" s="4"/>
    </row>
    <row r="191" ht="15.75" customHeight="1">
      <c r="B191" s="4"/>
      <c r="C191" s="4"/>
      <c r="D191" s="4"/>
      <c r="E191" s="4"/>
      <c r="F191" s="4"/>
    </row>
    <row r="192" ht="15.75" customHeight="1">
      <c r="B192" s="4"/>
      <c r="C192" s="4"/>
      <c r="D192" s="4"/>
      <c r="E192" s="4"/>
      <c r="F192" s="4"/>
    </row>
    <row r="193" ht="15.75" customHeight="1">
      <c r="B193" s="4"/>
      <c r="C193" s="4"/>
      <c r="D193" s="4"/>
      <c r="E193" s="4"/>
      <c r="F193" s="4"/>
    </row>
    <row r="194" ht="15.75" customHeight="1">
      <c r="B194" s="4"/>
      <c r="C194" s="4"/>
      <c r="D194" s="4"/>
      <c r="E194" s="4"/>
      <c r="F194" s="4"/>
    </row>
    <row r="195" ht="15.75" customHeight="1">
      <c r="B195" s="4"/>
      <c r="C195" s="4"/>
      <c r="D195" s="4"/>
      <c r="E195" s="4"/>
      <c r="F195" s="4"/>
    </row>
    <row r="196" ht="15.75" customHeight="1">
      <c r="B196" s="4"/>
      <c r="C196" s="4"/>
      <c r="D196" s="4"/>
      <c r="E196" s="4"/>
      <c r="F196" s="4"/>
    </row>
    <row r="197" ht="15.75" customHeight="1">
      <c r="B197" s="4"/>
      <c r="C197" s="4"/>
      <c r="D197" s="4"/>
      <c r="E197" s="4"/>
      <c r="F197" s="4"/>
    </row>
    <row r="198" ht="15.75" customHeight="1">
      <c r="B198" s="4"/>
      <c r="C198" s="4"/>
      <c r="D198" s="4"/>
      <c r="E198" s="4"/>
      <c r="F198" s="4"/>
    </row>
    <row r="199" ht="15.75" customHeight="1">
      <c r="B199" s="4"/>
      <c r="C199" s="4"/>
      <c r="D199" s="4"/>
      <c r="E199" s="4"/>
      <c r="F199" s="4"/>
    </row>
    <row r="200" ht="15.75" customHeight="1">
      <c r="B200" s="4"/>
      <c r="C200" s="4"/>
      <c r="D200" s="4"/>
      <c r="E200" s="4"/>
      <c r="F200" s="4"/>
    </row>
    <row r="201" ht="15.75" customHeight="1">
      <c r="B201" s="4"/>
      <c r="C201" s="4"/>
      <c r="D201" s="4"/>
      <c r="E201" s="4"/>
      <c r="F201" s="4"/>
    </row>
    <row r="202" ht="15.75" customHeight="1">
      <c r="B202" s="4"/>
      <c r="C202" s="4"/>
      <c r="D202" s="4"/>
      <c r="E202" s="4"/>
      <c r="F202" s="4"/>
    </row>
    <row r="203" ht="15.75" customHeight="1">
      <c r="B203" s="4"/>
      <c r="C203" s="4"/>
      <c r="D203" s="4"/>
      <c r="E203" s="4"/>
      <c r="F203" s="4"/>
    </row>
    <row r="204" ht="15.75" customHeight="1">
      <c r="B204" s="4"/>
      <c r="C204" s="4"/>
      <c r="D204" s="4"/>
      <c r="E204" s="4"/>
      <c r="F204" s="4"/>
    </row>
    <row r="205" ht="15.75" customHeight="1">
      <c r="B205" s="4"/>
      <c r="C205" s="4"/>
      <c r="D205" s="4"/>
      <c r="E205" s="4"/>
      <c r="F205" s="4"/>
    </row>
    <row r="206" ht="15.75" customHeight="1">
      <c r="B206" s="4"/>
      <c r="C206" s="4"/>
      <c r="D206" s="4"/>
      <c r="E206" s="4"/>
      <c r="F206" s="4"/>
    </row>
    <row r="207" ht="15.75" customHeight="1">
      <c r="B207" s="4"/>
      <c r="C207" s="4"/>
      <c r="D207" s="4"/>
      <c r="E207" s="4"/>
      <c r="F207" s="4"/>
    </row>
    <row r="208" ht="15.75" customHeight="1">
      <c r="B208" s="4"/>
      <c r="C208" s="4"/>
      <c r="D208" s="4"/>
      <c r="E208" s="4"/>
      <c r="F208" s="4"/>
    </row>
    <row r="209" ht="15.75" customHeight="1">
      <c r="B209" s="4"/>
      <c r="C209" s="4"/>
      <c r="D209" s="4"/>
      <c r="E209" s="4"/>
      <c r="F209" s="4"/>
    </row>
    <row r="210" ht="15.75" customHeight="1">
      <c r="B210" s="4"/>
      <c r="C210" s="4"/>
      <c r="D210" s="4"/>
      <c r="E210" s="4"/>
      <c r="F210" s="4"/>
    </row>
    <row r="211" ht="15.75" customHeight="1">
      <c r="B211" s="4"/>
      <c r="C211" s="4"/>
      <c r="D211" s="4"/>
      <c r="E211" s="4"/>
      <c r="F211" s="4"/>
    </row>
    <row r="212" ht="15.75" customHeight="1">
      <c r="B212" s="4"/>
      <c r="C212" s="4"/>
      <c r="D212" s="4"/>
      <c r="E212" s="4"/>
      <c r="F212" s="4"/>
    </row>
    <row r="213" ht="15.75" customHeight="1">
      <c r="B213" s="4"/>
      <c r="C213" s="4"/>
      <c r="D213" s="4"/>
      <c r="E213" s="4"/>
      <c r="F213" s="4"/>
    </row>
    <row r="214" ht="15.75" customHeight="1">
      <c r="B214" s="4"/>
      <c r="C214" s="4"/>
      <c r="D214" s="4"/>
      <c r="E214" s="4"/>
      <c r="F214" s="4"/>
    </row>
    <row r="215" ht="15.75" customHeight="1">
      <c r="B215" s="4"/>
      <c r="C215" s="4"/>
      <c r="D215" s="4"/>
      <c r="E215" s="4"/>
      <c r="F215" s="4"/>
    </row>
    <row r="216" ht="15.75" customHeight="1">
      <c r="B216" s="4"/>
      <c r="C216" s="4"/>
      <c r="D216" s="4"/>
      <c r="E216" s="4"/>
      <c r="F216" s="4"/>
    </row>
    <row r="217" ht="15.75" customHeight="1">
      <c r="B217" s="4"/>
      <c r="C217" s="4"/>
      <c r="D217" s="4"/>
      <c r="E217" s="4"/>
      <c r="F217" s="4"/>
    </row>
    <row r="218" ht="15.75" customHeight="1">
      <c r="B218" s="4"/>
      <c r="C218" s="4"/>
      <c r="D218" s="4"/>
      <c r="E218" s="4"/>
      <c r="F218" s="4"/>
    </row>
    <row r="219" ht="15.75" customHeight="1">
      <c r="B219" s="4"/>
      <c r="C219" s="4"/>
      <c r="D219" s="4"/>
      <c r="E219" s="4"/>
      <c r="F219" s="4"/>
    </row>
    <row r="220" ht="15.75" customHeight="1">
      <c r="B220" s="4"/>
      <c r="C220" s="4"/>
      <c r="D220" s="4"/>
      <c r="E220" s="4"/>
      <c r="F220" s="4"/>
    </row>
    <row r="221" ht="15.75" customHeight="1">
      <c r="B221" s="4"/>
      <c r="C221" s="4"/>
      <c r="D221" s="4"/>
      <c r="E221" s="4"/>
      <c r="F221" s="4"/>
    </row>
    <row r="222" ht="15.75" customHeight="1">
      <c r="B222" s="4"/>
      <c r="C222" s="4"/>
      <c r="D222" s="4"/>
      <c r="E222" s="4"/>
      <c r="F222" s="4"/>
    </row>
    <row r="223" ht="15.75" customHeight="1">
      <c r="B223" s="4"/>
      <c r="C223" s="4"/>
      <c r="D223" s="4"/>
      <c r="E223" s="4"/>
      <c r="F223" s="4"/>
    </row>
    <row r="224" ht="15.75" customHeight="1">
      <c r="B224" s="4"/>
      <c r="C224" s="4"/>
      <c r="D224" s="4"/>
      <c r="E224" s="4"/>
      <c r="F224" s="4"/>
    </row>
    <row r="225" ht="15.75" customHeight="1">
      <c r="B225" s="4"/>
      <c r="C225" s="4"/>
      <c r="D225" s="4"/>
      <c r="E225" s="4"/>
      <c r="F225" s="4"/>
    </row>
    <row r="226" ht="15.75" customHeight="1">
      <c r="B226" s="4"/>
      <c r="C226" s="4"/>
      <c r="D226" s="4"/>
      <c r="E226" s="4"/>
      <c r="F226" s="4"/>
    </row>
    <row r="227" ht="15.75" customHeight="1">
      <c r="B227" s="4"/>
      <c r="C227" s="4"/>
      <c r="D227" s="4"/>
      <c r="E227" s="4"/>
      <c r="F227" s="4"/>
    </row>
    <row r="228" ht="15.75" customHeight="1">
      <c r="B228" s="4"/>
      <c r="C228" s="4"/>
      <c r="D228" s="4"/>
      <c r="E228" s="4"/>
      <c r="F228" s="4"/>
    </row>
    <row r="229" ht="15.75" customHeight="1">
      <c r="B229" s="4"/>
      <c r="C229" s="4"/>
      <c r="D229" s="4"/>
      <c r="E229" s="4"/>
      <c r="F229" s="4"/>
    </row>
    <row r="230" ht="15.75" customHeight="1">
      <c r="B230" s="4"/>
      <c r="C230" s="4"/>
      <c r="D230" s="4"/>
      <c r="E230" s="4"/>
      <c r="F230" s="4"/>
    </row>
    <row r="231" ht="15.75" customHeight="1">
      <c r="B231" s="4"/>
      <c r="C231" s="4"/>
      <c r="D231" s="4"/>
      <c r="E231" s="4"/>
      <c r="F231" s="4"/>
    </row>
    <row r="232" ht="15.75" customHeight="1">
      <c r="B232" s="4"/>
      <c r="C232" s="4"/>
      <c r="D232" s="4"/>
      <c r="E232" s="4"/>
      <c r="F232" s="4"/>
    </row>
    <row r="233" ht="15.75" customHeight="1">
      <c r="B233" s="4"/>
      <c r="C233" s="4"/>
      <c r="D233" s="4"/>
      <c r="E233" s="4"/>
      <c r="F233" s="4"/>
    </row>
    <row r="234" ht="15.75" customHeight="1">
      <c r="B234" s="4"/>
      <c r="C234" s="4"/>
      <c r="D234" s="4"/>
      <c r="E234" s="4"/>
      <c r="F234" s="4"/>
    </row>
    <row r="235" ht="15.75" customHeight="1">
      <c r="B235" s="4"/>
      <c r="C235" s="4"/>
      <c r="D235" s="4"/>
      <c r="E235" s="4"/>
      <c r="F235" s="4"/>
    </row>
    <row r="236" ht="15.75" customHeight="1">
      <c r="B236" s="4"/>
      <c r="C236" s="4"/>
      <c r="D236" s="4"/>
      <c r="E236" s="4"/>
      <c r="F236" s="4"/>
    </row>
    <row r="237" ht="15.75" customHeight="1">
      <c r="B237" s="4"/>
      <c r="C237" s="4"/>
      <c r="D237" s="4"/>
      <c r="E237" s="4"/>
      <c r="F237" s="4"/>
    </row>
    <row r="238" ht="15.75" customHeight="1">
      <c r="B238" s="4"/>
      <c r="C238" s="4"/>
      <c r="D238" s="4"/>
      <c r="E238" s="4"/>
      <c r="F238" s="4"/>
    </row>
    <row r="239" ht="15.75" customHeight="1">
      <c r="B239" s="4"/>
      <c r="C239" s="4"/>
      <c r="D239" s="4"/>
      <c r="E239" s="4"/>
      <c r="F239" s="4"/>
    </row>
    <row r="240" ht="15.75" customHeight="1">
      <c r="B240" s="4"/>
      <c r="C240" s="4"/>
      <c r="D240" s="4"/>
      <c r="E240" s="4"/>
      <c r="F240" s="4"/>
    </row>
    <row r="241" ht="15.75" customHeight="1">
      <c r="B241" s="4"/>
      <c r="C241" s="4"/>
      <c r="D241" s="4"/>
      <c r="E241" s="4"/>
      <c r="F241" s="4"/>
    </row>
    <row r="242" ht="15.75" customHeight="1">
      <c r="B242" s="4"/>
      <c r="C242" s="4"/>
      <c r="D242" s="4"/>
      <c r="E242" s="4"/>
      <c r="F242" s="4"/>
    </row>
    <row r="243" ht="15.75" customHeight="1">
      <c r="B243" s="4"/>
      <c r="C243" s="4"/>
      <c r="D243" s="4"/>
      <c r="E243" s="4"/>
      <c r="F243" s="4"/>
    </row>
    <row r="244" ht="15.75" customHeight="1">
      <c r="B244" s="4"/>
      <c r="C244" s="4"/>
      <c r="D244" s="4"/>
      <c r="E244" s="4"/>
      <c r="F244" s="4"/>
    </row>
    <row r="245" ht="15.75" customHeight="1">
      <c r="B245" s="4"/>
      <c r="C245" s="4"/>
      <c r="D245" s="4"/>
      <c r="E245" s="4"/>
      <c r="F245" s="4"/>
    </row>
    <row r="246" ht="15.75" customHeight="1">
      <c r="B246" s="4"/>
      <c r="C246" s="4"/>
      <c r="D246" s="4"/>
      <c r="E246" s="4"/>
      <c r="F246" s="4"/>
    </row>
    <row r="247" ht="15.75" customHeight="1">
      <c r="B247" s="4"/>
      <c r="C247" s="4"/>
      <c r="D247" s="4"/>
      <c r="E247" s="4"/>
      <c r="F247" s="4"/>
    </row>
    <row r="248" ht="15.75" customHeight="1">
      <c r="B248" s="4"/>
      <c r="C248" s="4"/>
      <c r="D248" s="4"/>
      <c r="E248" s="4"/>
      <c r="F248" s="4"/>
    </row>
    <row r="249" ht="15.75" customHeight="1">
      <c r="B249" s="4"/>
      <c r="C249" s="4"/>
      <c r="D249" s="4"/>
      <c r="E249" s="4"/>
      <c r="F249" s="4"/>
    </row>
    <row r="250" ht="15.75" customHeight="1">
      <c r="B250" s="4"/>
      <c r="C250" s="4"/>
      <c r="D250" s="4"/>
      <c r="E250" s="4"/>
      <c r="F250" s="4"/>
    </row>
    <row r="251" ht="15.75" customHeight="1">
      <c r="B251" s="4"/>
      <c r="C251" s="4"/>
      <c r="D251" s="4"/>
      <c r="E251" s="4"/>
      <c r="F251" s="4"/>
    </row>
    <row r="252" ht="15.75" customHeight="1">
      <c r="B252" s="4"/>
      <c r="C252" s="4"/>
      <c r="D252" s="4"/>
      <c r="E252" s="4"/>
      <c r="F252" s="4"/>
    </row>
    <row r="253" ht="15.75" customHeight="1">
      <c r="B253" s="4"/>
      <c r="C253" s="4"/>
      <c r="D253" s="4"/>
      <c r="E253" s="4"/>
      <c r="F253" s="4"/>
    </row>
    <row r="254" ht="15.75" customHeight="1">
      <c r="B254" s="4"/>
      <c r="C254" s="4"/>
      <c r="D254" s="4"/>
      <c r="E254" s="4"/>
      <c r="F254" s="4"/>
    </row>
    <row r="255" ht="15.75" customHeight="1">
      <c r="B255" s="4"/>
      <c r="C255" s="4"/>
      <c r="D255" s="4"/>
      <c r="E255" s="4"/>
      <c r="F255" s="4"/>
    </row>
    <row r="256" ht="15.75" customHeight="1">
      <c r="B256" s="4"/>
      <c r="C256" s="4"/>
      <c r="D256" s="4"/>
      <c r="E256" s="4"/>
      <c r="F256" s="4"/>
    </row>
    <row r="257" ht="15.75" customHeight="1">
      <c r="B257" s="4"/>
      <c r="C257" s="4"/>
      <c r="D257" s="4"/>
      <c r="E257" s="4"/>
      <c r="F257" s="4"/>
    </row>
    <row r="258" ht="15.75" customHeight="1">
      <c r="B258" s="4"/>
      <c r="C258" s="4"/>
      <c r="D258" s="4"/>
      <c r="E258" s="4"/>
      <c r="F258" s="4"/>
    </row>
    <row r="259" ht="15.75" customHeight="1">
      <c r="B259" s="4"/>
      <c r="C259" s="4"/>
      <c r="D259" s="4"/>
      <c r="E259" s="4"/>
      <c r="F259" s="4"/>
    </row>
    <row r="260" ht="15.75" customHeight="1">
      <c r="B260" s="4"/>
      <c r="C260" s="4"/>
      <c r="D260" s="4"/>
      <c r="E260" s="4"/>
      <c r="F260" s="4"/>
    </row>
    <row r="261" ht="15.75" customHeight="1">
      <c r="B261" s="4"/>
      <c r="C261" s="4"/>
      <c r="D261" s="4"/>
      <c r="E261" s="4"/>
      <c r="F261" s="4"/>
    </row>
    <row r="262" ht="15.75" customHeight="1">
      <c r="B262" s="4"/>
      <c r="C262" s="4"/>
      <c r="D262" s="4"/>
      <c r="E262" s="4"/>
      <c r="F262" s="4"/>
    </row>
    <row r="263" ht="15.75" customHeight="1">
      <c r="B263" s="4"/>
      <c r="C263" s="4"/>
      <c r="D263" s="4"/>
      <c r="E263" s="4"/>
      <c r="F263" s="4"/>
    </row>
    <row r="264" ht="15.75" customHeight="1">
      <c r="B264" s="4"/>
      <c r="C264" s="4"/>
      <c r="D264" s="4"/>
      <c r="E264" s="4"/>
      <c r="F264" s="4"/>
    </row>
    <row r="265" ht="15.75" customHeight="1">
      <c r="B265" s="4"/>
      <c r="C265" s="4"/>
      <c r="D265" s="4"/>
      <c r="E265" s="4"/>
      <c r="F265" s="4"/>
    </row>
    <row r="266" ht="15.75" customHeight="1">
      <c r="B266" s="4"/>
      <c r="C266" s="4"/>
      <c r="D266" s="4"/>
      <c r="E266" s="4"/>
      <c r="F266" s="4"/>
    </row>
    <row r="267" ht="15.75" customHeight="1">
      <c r="B267" s="4"/>
      <c r="C267" s="4"/>
      <c r="D267" s="4"/>
      <c r="E267" s="4"/>
      <c r="F267" s="4"/>
    </row>
    <row r="268" ht="15.75" customHeight="1">
      <c r="B268" s="4"/>
      <c r="C268" s="4"/>
      <c r="D268" s="4"/>
      <c r="E268" s="4"/>
      <c r="F268" s="4"/>
    </row>
    <row r="269" ht="15.75" customHeight="1">
      <c r="B269" s="4"/>
      <c r="C269" s="4"/>
      <c r="D269" s="4"/>
      <c r="E269" s="4"/>
      <c r="F269" s="4"/>
    </row>
    <row r="270" ht="15.75" customHeight="1">
      <c r="B270" s="4"/>
      <c r="C270" s="4"/>
      <c r="D270" s="4"/>
      <c r="E270" s="4"/>
      <c r="F270" s="4"/>
    </row>
    <row r="271" ht="15.75" customHeight="1">
      <c r="B271" s="4"/>
      <c r="C271" s="4"/>
      <c r="D271" s="4"/>
      <c r="E271" s="4"/>
      <c r="F271" s="4"/>
    </row>
    <row r="272" ht="15.75" customHeight="1">
      <c r="B272" s="4"/>
      <c r="C272" s="4"/>
      <c r="D272" s="4"/>
      <c r="E272" s="4"/>
      <c r="F272" s="4"/>
    </row>
    <row r="273" ht="15.75" customHeight="1">
      <c r="B273" s="4"/>
      <c r="C273" s="4"/>
      <c r="D273" s="4"/>
      <c r="E273" s="4"/>
      <c r="F273" s="4"/>
    </row>
    <row r="274" ht="15.75" customHeight="1">
      <c r="B274" s="4"/>
      <c r="C274" s="4"/>
      <c r="D274" s="4"/>
      <c r="E274" s="4"/>
      <c r="F274" s="4"/>
    </row>
    <row r="275" ht="15.75" customHeight="1">
      <c r="B275" s="4"/>
      <c r="C275" s="4"/>
      <c r="D275" s="4"/>
      <c r="E275" s="4"/>
      <c r="F275" s="4"/>
    </row>
    <row r="276" ht="15.75" customHeight="1">
      <c r="B276" s="4"/>
      <c r="C276" s="4"/>
      <c r="D276" s="4"/>
      <c r="E276" s="4"/>
      <c r="F276" s="4"/>
    </row>
    <row r="277" ht="15.75" customHeight="1">
      <c r="B277" s="4"/>
      <c r="C277" s="4"/>
      <c r="D277" s="4"/>
      <c r="E277" s="4"/>
      <c r="F277" s="4"/>
    </row>
    <row r="278" ht="15.75" customHeight="1">
      <c r="B278" s="4"/>
      <c r="C278" s="4"/>
      <c r="D278" s="4"/>
      <c r="E278" s="4"/>
      <c r="F278" s="4"/>
    </row>
    <row r="279" ht="15.75" customHeight="1">
      <c r="B279" s="4"/>
      <c r="C279" s="4"/>
      <c r="D279" s="4"/>
      <c r="E279" s="4"/>
      <c r="F279" s="4"/>
    </row>
    <row r="280" ht="15.75" customHeight="1">
      <c r="B280" s="4"/>
      <c r="C280" s="4"/>
      <c r="D280" s="4"/>
      <c r="E280" s="4"/>
      <c r="F280" s="4"/>
    </row>
    <row r="281" ht="15.75" customHeight="1">
      <c r="B281" s="4"/>
      <c r="C281" s="4"/>
      <c r="D281" s="4"/>
      <c r="E281" s="4"/>
      <c r="F281" s="4"/>
    </row>
    <row r="282" ht="15.75" customHeight="1">
      <c r="B282" s="4"/>
      <c r="C282" s="4"/>
      <c r="D282" s="4"/>
      <c r="E282" s="4"/>
      <c r="F282" s="4"/>
    </row>
    <row r="283" ht="15.75" customHeight="1">
      <c r="B283" s="4"/>
      <c r="C283" s="4"/>
      <c r="D283" s="4"/>
      <c r="E283" s="4"/>
      <c r="F283" s="4"/>
    </row>
    <row r="284" ht="15.75" customHeight="1">
      <c r="B284" s="4"/>
      <c r="C284" s="4"/>
      <c r="D284" s="4"/>
      <c r="E284" s="4"/>
      <c r="F284" s="4"/>
    </row>
    <row r="285" ht="15.75" customHeight="1">
      <c r="B285" s="4"/>
      <c r="C285" s="4"/>
      <c r="D285" s="4"/>
      <c r="E285" s="4"/>
      <c r="F285" s="4"/>
    </row>
    <row r="286" ht="15.75" customHeight="1">
      <c r="B286" s="4"/>
      <c r="C286" s="4"/>
      <c r="D286" s="4"/>
      <c r="E286" s="4"/>
      <c r="F286" s="4"/>
    </row>
    <row r="287" ht="15.75" customHeight="1">
      <c r="B287" s="4"/>
      <c r="C287" s="4"/>
      <c r="D287" s="4"/>
      <c r="E287" s="4"/>
      <c r="F287" s="4"/>
    </row>
    <row r="288" ht="15.75" customHeight="1">
      <c r="B288" s="4"/>
      <c r="C288" s="4"/>
      <c r="D288" s="4"/>
      <c r="E288" s="4"/>
      <c r="F288" s="4"/>
    </row>
    <row r="289" ht="15.75" customHeight="1">
      <c r="B289" s="4"/>
      <c r="C289" s="4"/>
      <c r="D289" s="4"/>
      <c r="E289" s="4"/>
      <c r="F289" s="4"/>
    </row>
    <row r="290" ht="15.75" customHeight="1">
      <c r="B290" s="4"/>
      <c r="C290" s="4"/>
      <c r="D290" s="4"/>
      <c r="E290" s="4"/>
      <c r="F290" s="4"/>
    </row>
    <row r="291" ht="15.75" customHeight="1">
      <c r="B291" s="4"/>
      <c r="C291" s="4"/>
      <c r="D291" s="4"/>
      <c r="E291" s="4"/>
      <c r="F291" s="4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73"/>
  <hyperlinks>
    <hyperlink r:id="rId1" ref="E8"/>
    <hyperlink r:id="rId2" ref="F51"/>
    <hyperlink r:id="rId3" ref="F68"/>
    <hyperlink r:id="rId4" ref="E70"/>
    <hyperlink r:id="rId5" ref="E93"/>
    <hyperlink r:id="rId6" ref="F93"/>
    <hyperlink r:id="rId7" ref="E94"/>
    <hyperlink r:id="rId8" ref="F94"/>
  </hyperlinks>
  <printOptions/>
  <pageMargins bottom="0.75" footer="0.0" header="0.0" left="0.7" right="0.7" top="0.75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9.88"/>
    <col customWidth="1" min="3" max="3" width="15.63"/>
    <col customWidth="1" min="4" max="4" width="24.38"/>
    <col customWidth="1" min="5" max="5" width="85.75"/>
    <col customWidth="1" min="6" max="6" width="80.88"/>
    <col customWidth="1" min="7" max="7" width="66.63"/>
  </cols>
  <sheetData>
    <row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326</v>
      </c>
    </row>
    <row r="2">
      <c r="A2" s="30" t="s">
        <v>327</v>
      </c>
      <c r="B2" s="31" t="s">
        <v>328</v>
      </c>
      <c r="C2" s="30" t="s">
        <v>6</v>
      </c>
      <c r="D2" s="30" t="s">
        <v>329</v>
      </c>
      <c r="E2" s="32" t="s">
        <v>330</v>
      </c>
      <c r="F2" s="32" t="s">
        <v>331</v>
      </c>
      <c r="G2" s="32" t="s">
        <v>332</v>
      </c>
    </row>
    <row r="3">
      <c r="A3" s="33"/>
      <c r="B3" s="31" t="s">
        <v>333</v>
      </c>
      <c r="C3" s="30" t="s">
        <v>334</v>
      </c>
      <c r="D3" s="30" t="s">
        <v>335</v>
      </c>
      <c r="E3" s="32" t="s">
        <v>336</v>
      </c>
      <c r="F3" s="33"/>
      <c r="G3" s="32" t="s">
        <v>337</v>
      </c>
    </row>
    <row r="4">
      <c r="A4" s="30" t="s">
        <v>327</v>
      </c>
      <c r="B4" s="31" t="s">
        <v>338</v>
      </c>
      <c r="C4" s="30" t="s">
        <v>339</v>
      </c>
      <c r="D4" s="30" t="s">
        <v>340</v>
      </c>
      <c r="E4" s="32" t="s">
        <v>341</v>
      </c>
      <c r="F4" s="32" t="s">
        <v>342</v>
      </c>
      <c r="G4" s="33"/>
    </row>
    <row r="5">
      <c r="A5" s="34" t="s">
        <v>327</v>
      </c>
      <c r="B5" s="35" t="s">
        <v>343</v>
      </c>
      <c r="C5" s="34" t="s">
        <v>6</v>
      </c>
      <c r="D5" s="34" t="s">
        <v>344</v>
      </c>
      <c r="E5" s="36" t="s">
        <v>345</v>
      </c>
      <c r="F5" s="36" t="s">
        <v>315</v>
      </c>
      <c r="G5" s="37"/>
    </row>
    <row r="6">
      <c r="A6" s="30" t="s">
        <v>327</v>
      </c>
      <c r="B6" s="31" t="s">
        <v>346</v>
      </c>
      <c r="C6" s="30" t="s">
        <v>339</v>
      </c>
      <c r="D6" s="30" t="s">
        <v>347</v>
      </c>
      <c r="E6" s="32" t="s">
        <v>348</v>
      </c>
      <c r="F6" s="32" t="s">
        <v>349</v>
      </c>
    </row>
    <row r="7">
      <c r="A7" s="30" t="s">
        <v>327</v>
      </c>
      <c r="B7" s="31" t="s">
        <v>350</v>
      </c>
      <c r="C7" s="30" t="s">
        <v>38</v>
      </c>
      <c r="D7" s="30" t="s">
        <v>351</v>
      </c>
      <c r="E7" s="32" t="s">
        <v>352</v>
      </c>
      <c r="F7" s="32" t="s">
        <v>353</v>
      </c>
      <c r="G7" s="33"/>
    </row>
    <row r="8">
      <c r="A8" s="30" t="s">
        <v>327</v>
      </c>
      <c r="B8" s="31" t="s">
        <v>350</v>
      </c>
      <c r="C8" s="30" t="s">
        <v>339</v>
      </c>
      <c r="D8" s="30" t="s">
        <v>354</v>
      </c>
      <c r="E8" s="32" t="s">
        <v>355</v>
      </c>
      <c r="F8" s="32" t="s">
        <v>356</v>
      </c>
    </row>
    <row r="9">
      <c r="A9" s="38"/>
      <c r="B9" s="39" t="s">
        <v>357</v>
      </c>
      <c r="C9" s="40" t="s">
        <v>6</v>
      </c>
      <c r="D9" s="40" t="s">
        <v>358</v>
      </c>
      <c r="E9" s="41" t="s">
        <v>359</v>
      </c>
      <c r="F9" s="38"/>
      <c r="G9" s="40" t="s">
        <v>360</v>
      </c>
    </row>
    <row r="10">
      <c r="A10" s="38"/>
      <c r="B10" s="39" t="s">
        <v>357</v>
      </c>
      <c r="C10" s="40" t="s">
        <v>334</v>
      </c>
      <c r="D10" s="40" t="s">
        <v>361</v>
      </c>
      <c r="E10" s="41" t="s">
        <v>362</v>
      </c>
      <c r="F10" s="38"/>
      <c r="G10" s="40" t="s">
        <v>360</v>
      </c>
    </row>
    <row r="11">
      <c r="A11" s="30" t="s">
        <v>327</v>
      </c>
      <c r="B11" s="31" t="s">
        <v>357</v>
      </c>
      <c r="C11" s="30" t="s">
        <v>334</v>
      </c>
      <c r="D11" s="30" t="s">
        <v>363</v>
      </c>
      <c r="E11" s="32" t="s">
        <v>364</v>
      </c>
      <c r="F11" s="32" t="s">
        <v>365</v>
      </c>
      <c r="G11" s="33"/>
    </row>
    <row r="12">
      <c r="A12" s="42" t="s">
        <v>327</v>
      </c>
      <c r="B12" s="43" t="s">
        <v>357</v>
      </c>
      <c r="C12" s="42" t="s">
        <v>334</v>
      </c>
      <c r="D12" s="42" t="s">
        <v>366</v>
      </c>
      <c r="E12" s="44" t="s">
        <v>367</v>
      </c>
      <c r="F12" s="45" t="s">
        <v>368</v>
      </c>
      <c r="G12" s="46" t="s">
        <v>369</v>
      </c>
    </row>
    <row r="13">
      <c r="A13" s="30" t="s">
        <v>327</v>
      </c>
      <c r="B13" s="31" t="s">
        <v>370</v>
      </c>
      <c r="C13" s="30" t="s">
        <v>38</v>
      </c>
      <c r="D13" s="30" t="s">
        <v>371</v>
      </c>
      <c r="E13" s="32" t="s">
        <v>372</v>
      </c>
      <c r="F13" s="32" t="s">
        <v>373</v>
      </c>
    </row>
    <row r="14">
      <c r="A14" s="38"/>
      <c r="B14" s="39" t="s">
        <v>370</v>
      </c>
      <c r="C14" s="40" t="s">
        <v>339</v>
      </c>
      <c r="D14" s="40" t="s">
        <v>374</v>
      </c>
      <c r="E14" s="38"/>
      <c r="F14" s="38"/>
      <c r="G14" s="40" t="s">
        <v>360</v>
      </c>
    </row>
    <row r="15">
      <c r="A15" s="30" t="s">
        <v>327</v>
      </c>
      <c r="B15" s="31" t="s">
        <v>375</v>
      </c>
      <c r="C15" s="30" t="s">
        <v>38</v>
      </c>
      <c r="D15" s="30" t="s">
        <v>376</v>
      </c>
      <c r="E15" s="32" t="s">
        <v>377</v>
      </c>
      <c r="F15" s="32" t="s">
        <v>378</v>
      </c>
      <c r="G15" s="37"/>
    </row>
    <row r="16">
      <c r="A16" s="30" t="s">
        <v>379</v>
      </c>
      <c r="B16" s="47">
        <v>44594.0</v>
      </c>
      <c r="C16" s="30" t="s">
        <v>339</v>
      </c>
      <c r="D16" s="30" t="s">
        <v>380</v>
      </c>
      <c r="E16" s="32" t="s">
        <v>381</v>
      </c>
      <c r="F16" s="32" t="s">
        <v>382</v>
      </c>
      <c r="G16" s="37"/>
    </row>
    <row r="17">
      <c r="A17" s="30" t="s">
        <v>379</v>
      </c>
      <c r="B17" s="47">
        <v>44622.0</v>
      </c>
      <c r="C17" s="30" t="s">
        <v>339</v>
      </c>
      <c r="D17" s="30" t="s">
        <v>383</v>
      </c>
      <c r="E17" s="32" t="s">
        <v>384</v>
      </c>
      <c r="F17" s="32" t="s">
        <v>385</v>
      </c>
    </row>
    <row r="18">
      <c r="A18" s="30" t="s">
        <v>379</v>
      </c>
      <c r="B18" s="47">
        <v>44622.0</v>
      </c>
      <c r="C18" s="30" t="s">
        <v>339</v>
      </c>
      <c r="D18" s="30" t="s">
        <v>386</v>
      </c>
      <c r="E18" s="32" t="s">
        <v>387</v>
      </c>
      <c r="F18" s="32" t="s">
        <v>388</v>
      </c>
    </row>
    <row r="19">
      <c r="A19" s="30" t="s">
        <v>379</v>
      </c>
      <c r="B19" s="47">
        <v>44622.0</v>
      </c>
      <c r="C19" s="30" t="s">
        <v>334</v>
      </c>
      <c r="D19" s="30" t="s">
        <v>389</v>
      </c>
      <c r="E19" s="32" t="s">
        <v>390</v>
      </c>
      <c r="F19" s="32" t="s">
        <v>391</v>
      </c>
      <c r="G19" s="37"/>
    </row>
    <row r="20">
      <c r="A20" s="30" t="s">
        <v>379</v>
      </c>
      <c r="B20" s="47">
        <v>44683.0</v>
      </c>
      <c r="C20" s="30" t="s">
        <v>38</v>
      </c>
      <c r="D20" s="30" t="s">
        <v>392</v>
      </c>
      <c r="E20" s="32" t="s">
        <v>393</v>
      </c>
      <c r="F20" s="32" t="s">
        <v>394</v>
      </c>
      <c r="G20" s="37"/>
    </row>
    <row r="21">
      <c r="A21" s="30" t="s">
        <v>379</v>
      </c>
      <c r="B21" s="47">
        <v>44683.0</v>
      </c>
      <c r="C21" s="30" t="s">
        <v>38</v>
      </c>
      <c r="D21" s="30" t="s">
        <v>395</v>
      </c>
      <c r="E21" s="32" t="s">
        <v>396</v>
      </c>
      <c r="F21" s="32" t="s">
        <v>397</v>
      </c>
      <c r="G21" s="37"/>
    </row>
    <row r="22">
      <c r="A22" s="30" t="s">
        <v>379</v>
      </c>
      <c r="B22" s="47">
        <v>44867.0</v>
      </c>
      <c r="C22" s="30" t="s">
        <v>38</v>
      </c>
      <c r="D22" s="30" t="s">
        <v>398</v>
      </c>
      <c r="E22" s="32" t="s">
        <v>399</v>
      </c>
      <c r="F22" s="32" t="s">
        <v>107</v>
      </c>
      <c r="G22" s="37"/>
    </row>
    <row r="23">
      <c r="A23" s="34" t="s">
        <v>379</v>
      </c>
      <c r="B23" s="48">
        <v>44867.0</v>
      </c>
      <c r="C23" s="34" t="s">
        <v>38</v>
      </c>
      <c r="D23" s="34" t="s">
        <v>400</v>
      </c>
      <c r="E23" s="36" t="s">
        <v>399</v>
      </c>
      <c r="F23" s="36" t="s">
        <v>315</v>
      </c>
      <c r="G23" s="37"/>
    </row>
  </sheetData>
  <mergeCells count="5">
    <mergeCell ref="F6:G6"/>
    <mergeCell ref="F8:G8"/>
    <mergeCell ref="F13:G13"/>
    <mergeCell ref="F17:G17"/>
    <mergeCell ref="F18:G18"/>
  </mergeCells>
  <hyperlinks>
    <hyperlink r:id="rId1" ref="E2"/>
    <hyperlink r:id="rId2" ref="F2"/>
    <hyperlink r:id="rId3" ref="G2"/>
    <hyperlink r:id="rId4" ref="E3"/>
    <hyperlink r:id="rId5" ref="G3"/>
    <hyperlink r:id="rId6" ref="E4"/>
    <hyperlink r:id="rId7" ref="F4"/>
    <hyperlink r:id="rId8" ref="E5"/>
    <hyperlink r:id="rId9" ref="F5"/>
    <hyperlink r:id="rId10" ref="E6"/>
    <hyperlink r:id="rId11" ref="F6"/>
    <hyperlink r:id="rId12" ref="E7"/>
    <hyperlink r:id="rId13" ref="F7"/>
    <hyperlink r:id="rId14" ref="E8"/>
    <hyperlink r:id="rId15" ref="F8"/>
    <hyperlink r:id="rId16" ref="E9"/>
    <hyperlink r:id="rId17" ref="E10"/>
    <hyperlink r:id="rId18" ref="E11"/>
    <hyperlink r:id="rId19" ref="F11"/>
    <hyperlink r:id="rId20" ref="E12"/>
    <hyperlink r:id="rId21" ref="F12"/>
    <hyperlink r:id="rId22" ref="E13"/>
    <hyperlink r:id="rId23" ref="F13"/>
    <hyperlink r:id="rId24" ref="E15"/>
    <hyperlink r:id="rId25" ref="F15"/>
    <hyperlink r:id="rId26" ref="E16"/>
    <hyperlink r:id="rId27" ref="F16"/>
    <hyperlink r:id="rId28" ref="E17"/>
    <hyperlink r:id="rId29" location="content" ref="F17"/>
    <hyperlink r:id="rId30" ref="E18"/>
    <hyperlink r:id="rId31" ref="F18"/>
    <hyperlink r:id="rId32" ref="E19"/>
    <hyperlink r:id="rId33" ref="F19"/>
    <hyperlink r:id="rId34" ref="E20"/>
    <hyperlink r:id="rId35" ref="F20"/>
    <hyperlink r:id="rId36" ref="E21"/>
    <hyperlink r:id="rId37" ref="F21"/>
    <hyperlink r:id="rId38" ref="E22"/>
    <hyperlink r:id="rId39" ref="F22"/>
    <hyperlink r:id="rId40" ref="E23"/>
    <hyperlink r:id="rId41" ref="F23"/>
  </hyperlinks>
  <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8" width="7.63"/>
    <col customWidth="1" min="9" max="9" width="9.88"/>
    <col customWidth="1" min="10" max="10" width="7.63"/>
    <col customWidth="1" min="11" max="11" width="9.13"/>
    <col customWidth="1" min="12" max="12" width="8.88"/>
    <col customWidth="1" min="13" max="14" width="7.63"/>
    <col customWidth="1" min="15" max="15" width="20.13"/>
    <col customWidth="1" min="16" max="16" width="14.38"/>
    <col customWidth="1" min="17" max="18" width="7.63"/>
    <col customWidth="1" min="19" max="19" width="19.38"/>
    <col customWidth="1" min="20" max="20" width="16.13"/>
    <col customWidth="1" min="21" max="26" width="7.63"/>
  </cols>
  <sheetData>
    <row r="1">
      <c r="A1" s="49">
        <v>2020.0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</row>
    <row r="2">
      <c r="A2" s="52" t="s">
        <v>327</v>
      </c>
      <c r="B2" s="52" t="s">
        <v>379</v>
      </c>
      <c r="C2" s="52" t="s">
        <v>104</v>
      </c>
      <c r="D2" s="52" t="s">
        <v>401</v>
      </c>
      <c r="E2" s="52" t="s">
        <v>402</v>
      </c>
      <c r="F2" s="52" t="s">
        <v>403</v>
      </c>
      <c r="G2" s="52" t="s">
        <v>404</v>
      </c>
      <c r="H2" s="52" t="s">
        <v>405</v>
      </c>
      <c r="I2" s="52" t="s">
        <v>406</v>
      </c>
      <c r="J2" s="52" t="s">
        <v>407</v>
      </c>
      <c r="K2" s="52" t="s">
        <v>408</v>
      </c>
      <c r="L2" s="52" t="s">
        <v>409</v>
      </c>
      <c r="M2" s="53" t="s">
        <v>410</v>
      </c>
      <c r="N2" s="53" t="s">
        <v>411</v>
      </c>
    </row>
    <row r="3">
      <c r="A3" s="56">
        <f>COUNTIFS('2020 Flips'!A2:A91,"January")</f>
        <v>0</v>
      </c>
      <c r="B3" s="56">
        <f>COUNTIFS('2020 Flips'!A2:A91,"February")</f>
        <v>0</v>
      </c>
      <c r="C3" s="56">
        <f>COUNTIFS('2020 Flips'!A2:A91,"March")</f>
        <v>0</v>
      </c>
      <c r="D3" s="56">
        <f>COUNTIFS('2020 Flips'!A2:A91,"April")</f>
        <v>0</v>
      </c>
      <c r="E3" s="56">
        <f>COUNTIFS('2020 Flips'!A2:A91,"May")</f>
        <v>1</v>
      </c>
      <c r="F3" s="56">
        <f>COUNTIFS('2020 Flips'!A2:A91,"June")</f>
        <v>1</v>
      </c>
      <c r="G3" s="56">
        <f>COUNTIFS('2020 Flips'!A2:A91,"July")</f>
        <v>0</v>
      </c>
      <c r="H3" s="56">
        <f>COUNTIFS('2020 Flips'!A2:A91,"August")</f>
        <v>0</v>
      </c>
      <c r="I3" s="56">
        <f>COUNTIFS('2020 Flips'!A2:A91,"September")</f>
        <v>5</v>
      </c>
      <c r="J3" s="56">
        <f>COUNTIFS('2020 Flips'!A2:A91,"October")</f>
        <v>0</v>
      </c>
      <c r="K3" s="56">
        <f>COUNTIFS('2020 Flips'!A2:A91,"November")</f>
        <v>0</v>
      </c>
      <c r="L3" s="56">
        <f>COUNTIFS('2020 Flips'!A2:A91,"December")</f>
        <v>2</v>
      </c>
      <c r="M3" s="53">
        <f>SUM(A3:L3)</f>
        <v>9</v>
      </c>
      <c r="N3" s="57">
        <f>AVERAGE(A3:H3)</f>
        <v>0.25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U4" s="4"/>
      <c r="V4" s="4"/>
      <c r="W4" s="4"/>
      <c r="X4" s="4"/>
      <c r="Y4" s="4"/>
      <c r="Z4" s="4"/>
    </row>
    <row r="5">
      <c r="A5" s="49">
        <v>2021.0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1"/>
      <c r="P5" s="60" t="s">
        <v>413</v>
      </c>
      <c r="Q5" s="61">
        <v>1335.0</v>
      </c>
    </row>
    <row r="6">
      <c r="A6" s="52" t="s">
        <v>414</v>
      </c>
      <c r="B6" s="52" t="s">
        <v>415</v>
      </c>
      <c r="C6" s="52" t="s">
        <v>416</v>
      </c>
      <c r="D6" s="52" t="s">
        <v>417</v>
      </c>
      <c r="E6" s="52" t="s">
        <v>402</v>
      </c>
      <c r="F6" s="52" t="s">
        <v>418</v>
      </c>
      <c r="G6" s="52" t="s">
        <v>419</v>
      </c>
      <c r="H6" s="52" t="s">
        <v>420</v>
      </c>
      <c r="I6" s="52" t="s">
        <v>421</v>
      </c>
      <c r="J6" s="52" t="s">
        <v>422</v>
      </c>
      <c r="K6" s="52" t="s">
        <v>423</v>
      </c>
      <c r="L6" s="52" t="s">
        <v>424</v>
      </c>
      <c r="M6" s="62" t="s">
        <v>410</v>
      </c>
      <c r="N6" s="63" t="s">
        <v>411</v>
      </c>
      <c r="O6" s="64" t="s">
        <v>425</v>
      </c>
    </row>
    <row r="7">
      <c r="A7" s="56">
        <f>COUNTIFS('2021 Flips'!A2:A91,"January")</f>
        <v>12</v>
      </c>
      <c r="B7" s="56">
        <f>COUNTIFS('2021 Flips'!A2:A91,"February")</f>
        <v>10</v>
      </c>
      <c r="C7" s="56">
        <f>COUNTIFS('2021 Flips'!A2:A91,"March")</f>
        <v>6</v>
      </c>
      <c r="D7" s="56">
        <f>COUNTIFS('2021 Flips'!A2:A91,"April")</f>
        <v>11</v>
      </c>
      <c r="E7" s="56">
        <f>COUNTIFS('2021 Flips'!A2:A91,"May")</f>
        <v>14</v>
      </c>
      <c r="F7" s="56">
        <f>COUNTIFS('2021 Flips'!A2:A91,"June")</f>
        <v>16</v>
      </c>
      <c r="G7" s="56">
        <f>COUNTIFS('2021 Flips'!A2:A91,"July")</f>
        <v>10</v>
      </c>
      <c r="H7" s="56">
        <f>COUNTIFS('2021 Flips'!A2:A91,"August")</f>
        <v>8</v>
      </c>
      <c r="I7" s="56">
        <f>COUNTIFS('2021 Flips'!A2:A91,"September")</f>
        <v>3</v>
      </c>
      <c r="J7" s="56">
        <f>COUNTIFS('2021 Flips'!A2:A91,"October")</f>
        <v>0</v>
      </c>
      <c r="K7" s="56">
        <f>COUNTIFS('2021 Flips'!A2:A91,"November")</f>
        <v>0</v>
      </c>
      <c r="L7" s="56">
        <f>COUNTIFS('2021 Flips'!A2:A91,"December")</f>
        <v>0</v>
      </c>
      <c r="M7" s="65">
        <f>SUM(A7:L7)</f>
        <v>90</v>
      </c>
      <c r="N7" s="66">
        <f>AVERAGE(A7:H7)</f>
        <v>10.875</v>
      </c>
      <c r="O7" s="67">
        <f>M7/Q5</f>
        <v>0.06741573034</v>
      </c>
    </row>
    <row r="8"/>
    <row r="9">
      <c r="A9" s="68">
        <v>2022.0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>
      <c r="A10" s="52" t="s">
        <v>414</v>
      </c>
      <c r="B10" s="52" t="s">
        <v>415</v>
      </c>
      <c r="C10" s="52" t="s">
        <v>416</v>
      </c>
      <c r="D10" s="52" t="s">
        <v>417</v>
      </c>
      <c r="E10" s="52" t="s">
        <v>402</v>
      </c>
      <c r="F10" s="52" t="s">
        <v>418</v>
      </c>
      <c r="G10" s="52" t="s">
        <v>419</v>
      </c>
      <c r="H10" s="52" t="s">
        <v>420</v>
      </c>
      <c r="I10" s="52" t="s">
        <v>421</v>
      </c>
      <c r="J10" s="52" t="s">
        <v>422</v>
      </c>
      <c r="K10" s="52" t="s">
        <v>423</v>
      </c>
      <c r="L10" s="52" t="s">
        <v>424</v>
      </c>
      <c r="M10" s="62" t="s">
        <v>410</v>
      </c>
      <c r="N10" s="63" t="s">
        <v>411</v>
      </c>
      <c r="O10" s="64" t="s">
        <v>425</v>
      </c>
    </row>
    <row r="11">
      <c r="A11" s="56">
        <f>COUNTIFS('2022 Flips'!A2:A95,"January")</f>
        <v>10</v>
      </c>
      <c r="B11" s="56">
        <f>COUNTIFS('2022 Flips'!A2:A95,"February")</f>
        <v>8</v>
      </c>
      <c r="C11" s="56">
        <f>COUNTIFS('2022 Flips'!A2:A95,"March")</f>
        <v>0</v>
      </c>
      <c r="D11" s="56">
        <f>COUNTIFS('2022 Flips'!A2:A95,"April")</f>
        <v>0</v>
      </c>
      <c r="E11" s="56">
        <f>COUNTIFS('2022 Flips'!A2:A95,"May")</f>
        <v>0</v>
      </c>
      <c r="F11" s="56">
        <f>COUNTIFS('2022 Flips'!A2:A95,"June")</f>
        <v>0</v>
      </c>
      <c r="G11" s="56">
        <f>COUNTIFS('2022 Flips'!A2:A95,"July")</f>
        <v>0</v>
      </c>
      <c r="H11" s="56">
        <f>COUNTIFS('2022 Flips'!A2:A95,"August")</f>
        <v>0</v>
      </c>
      <c r="I11" s="56">
        <f>COUNTIFS('2022 Flips'!A2:A95,"September")</f>
        <v>0</v>
      </c>
      <c r="J11" s="56">
        <f>COUNTIFS('2022 Flips'!A2:A95,"October")</f>
        <v>0</v>
      </c>
      <c r="K11" s="56">
        <f>COUNTIFS('2022 Flips'!A2:A95,"November")</f>
        <v>0</v>
      </c>
      <c r="L11" s="56">
        <f>COUNTIFS('2022 Flips'!A2:A95,"December")</f>
        <v>0</v>
      </c>
      <c r="M11" s="65">
        <f>SUM(A11:L11)</f>
        <v>18</v>
      </c>
      <c r="N11" s="66">
        <f>AVERAGE(A11:H11)</f>
        <v>2.25</v>
      </c>
      <c r="O11" s="67" t="str">
        <f>M11/Q9</f>
        <v>#DIV/0!</v>
      </c>
    </row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A5:L5"/>
    <mergeCell ref="A9:L9"/>
  </mergeCell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5"/>
    <col customWidth="1" min="3" max="3" width="6.75"/>
    <col customWidth="1" min="4" max="4" width="24.25"/>
    <col customWidth="1" min="5" max="5" width="106.75"/>
    <col customWidth="1" min="6" max="6" width="117.13"/>
    <col customWidth="1" min="7" max="7" width="7.63"/>
    <col customWidth="1" min="8" max="8" width="52.63"/>
    <col customWidth="1" min="9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1"/>
      <c r="B2" s="72"/>
      <c r="C2" s="72"/>
      <c r="D2" s="72"/>
      <c r="E2" s="72"/>
      <c r="F2" s="7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tr">
        <f t="shared" ref="A3:A42" si="1">TEXT(B3,"MMMM")</f>
        <v>June</v>
      </c>
      <c r="B3" s="5">
        <v>44373.0</v>
      </c>
      <c r="C3" s="4" t="s">
        <v>38</v>
      </c>
      <c r="D3" s="4" t="s">
        <v>426</v>
      </c>
      <c r="E3" s="4" t="s">
        <v>427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tr">
        <f t="shared" si="1"/>
        <v>June</v>
      </c>
      <c r="B4" s="14">
        <v>44372.0</v>
      </c>
      <c r="C4" s="15" t="s">
        <v>38</v>
      </c>
      <c r="D4" s="15" t="s">
        <v>240</v>
      </c>
      <c r="E4" s="15" t="s">
        <v>165</v>
      </c>
      <c r="F4" s="73" t="s">
        <v>166</v>
      </c>
      <c r="H4" s="4"/>
      <c r="I4" s="4"/>
    </row>
    <row r="5">
      <c r="A5" s="4" t="str">
        <f t="shared" si="1"/>
        <v>June</v>
      </c>
      <c r="B5" s="11">
        <v>44370.0</v>
      </c>
      <c r="C5" s="12" t="s">
        <v>38</v>
      </c>
      <c r="D5" s="12" t="s">
        <v>303</v>
      </c>
      <c r="E5" s="12" t="s">
        <v>304</v>
      </c>
      <c r="F5" s="7" t="s">
        <v>305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tr">
        <f t="shared" si="1"/>
        <v>June</v>
      </c>
      <c r="B6" s="11">
        <v>44365.0</v>
      </c>
      <c r="C6" s="12" t="s">
        <v>38</v>
      </c>
      <c r="D6" s="12" t="s">
        <v>231</v>
      </c>
      <c r="E6" s="12" t="s">
        <v>232</v>
      </c>
      <c r="F6" s="7" t="s">
        <v>233</v>
      </c>
      <c r="H6" s="4"/>
      <c r="I6" s="4"/>
    </row>
    <row r="7">
      <c r="A7" s="4" t="str">
        <f t="shared" si="1"/>
        <v>June</v>
      </c>
      <c r="B7" s="11">
        <v>44358.0</v>
      </c>
      <c r="C7" s="12" t="s">
        <v>38</v>
      </c>
      <c r="D7" s="12" t="s">
        <v>225</v>
      </c>
      <c r="E7" s="12" t="s">
        <v>226</v>
      </c>
      <c r="F7" s="23" t="s">
        <v>227</v>
      </c>
      <c r="H7" s="4"/>
      <c r="I7" s="4"/>
    </row>
    <row r="8">
      <c r="A8" s="4" t="str">
        <f t="shared" si="1"/>
        <v>June</v>
      </c>
      <c r="B8" s="11">
        <v>44355.0</v>
      </c>
      <c r="C8" s="12" t="s">
        <v>38</v>
      </c>
      <c r="D8" s="12" t="s">
        <v>428</v>
      </c>
      <c r="E8" s="12" t="s">
        <v>429</v>
      </c>
      <c r="F8" s="7" t="s">
        <v>430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tr">
        <f t="shared" si="1"/>
        <v>June</v>
      </c>
      <c r="B9" s="11">
        <v>44352.0</v>
      </c>
      <c r="C9" s="12" t="s">
        <v>38</v>
      </c>
      <c r="D9" s="12" t="s">
        <v>207</v>
      </c>
      <c r="E9" s="17" t="s">
        <v>208</v>
      </c>
      <c r="F9" s="23" t="s">
        <v>209</v>
      </c>
      <c r="H9" s="4"/>
      <c r="I9" s="4"/>
    </row>
    <row r="10">
      <c r="A10" s="4" t="str">
        <f t="shared" si="1"/>
        <v>June</v>
      </c>
      <c r="B10" s="11">
        <v>44352.0</v>
      </c>
      <c r="C10" s="12" t="s">
        <v>38</v>
      </c>
      <c r="D10" s="12" t="s">
        <v>210</v>
      </c>
      <c r="E10" s="12" t="s">
        <v>211</v>
      </c>
      <c r="F10" s="23" t="s">
        <v>212</v>
      </c>
      <c r="H10" s="4"/>
      <c r="I10" s="4"/>
    </row>
    <row r="11">
      <c r="A11" s="4" t="str">
        <f t="shared" si="1"/>
        <v>June</v>
      </c>
      <c r="B11" s="11">
        <v>44349.0</v>
      </c>
      <c r="C11" s="12" t="s">
        <v>38</v>
      </c>
      <c r="D11" s="12" t="s">
        <v>199</v>
      </c>
      <c r="E11" s="12" t="s">
        <v>200</v>
      </c>
      <c r="F11" s="7" t="s">
        <v>201</v>
      </c>
      <c r="H11" s="4"/>
      <c r="I11" s="4"/>
    </row>
    <row r="12">
      <c r="A12" s="4" t="str">
        <f t="shared" si="1"/>
        <v>May</v>
      </c>
      <c r="B12" s="11">
        <v>44345.0</v>
      </c>
      <c r="C12" s="12" t="s">
        <v>38</v>
      </c>
      <c r="D12" s="12" t="s">
        <v>310</v>
      </c>
      <c r="E12" s="12" t="s">
        <v>311</v>
      </c>
      <c r="F12" s="7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tr">
        <f t="shared" si="1"/>
        <v>May</v>
      </c>
      <c r="B13" s="11">
        <v>44342.0</v>
      </c>
      <c r="C13" s="12" t="s">
        <v>38</v>
      </c>
      <c r="D13" s="12" t="s">
        <v>431</v>
      </c>
      <c r="E13" s="12" t="s">
        <v>432</v>
      </c>
      <c r="F13" s="7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tr">
        <f t="shared" si="1"/>
        <v>May</v>
      </c>
      <c r="B14" s="11">
        <v>44331.0</v>
      </c>
      <c r="C14" s="12" t="s">
        <v>38</v>
      </c>
      <c r="D14" s="12" t="s">
        <v>179</v>
      </c>
      <c r="E14" s="12" t="s">
        <v>180</v>
      </c>
      <c r="F14" s="74"/>
      <c r="H14" s="4"/>
      <c r="I14" s="4"/>
    </row>
    <row r="15">
      <c r="A15" s="4" t="str">
        <f t="shared" si="1"/>
        <v>May</v>
      </c>
      <c r="B15" s="11">
        <v>44330.0</v>
      </c>
      <c r="C15" s="12" t="s">
        <v>38</v>
      </c>
      <c r="D15" s="12" t="s">
        <v>173</v>
      </c>
      <c r="E15" s="12" t="s">
        <v>174</v>
      </c>
      <c r="F15" s="7" t="s">
        <v>175</v>
      </c>
      <c r="H15" s="4"/>
      <c r="I15" s="4"/>
    </row>
    <row r="16">
      <c r="A16" s="4" t="str">
        <f t="shared" si="1"/>
        <v>April</v>
      </c>
      <c r="B16" s="5">
        <v>44303.0</v>
      </c>
      <c r="C16" s="4" t="s">
        <v>38</v>
      </c>
      <c r="D16" s="4" t="s">
        <v>153</v>
      </c>
      <c r="E16" s="4" t="s">
        <v>154</v>
      </c>
      <c r="F16" s="75" t="s">
        <v>155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tr">
        <f t="shared" si="1"/>
        <v>April</v>
      </c>
      <c r="B17" s="11">
        <v>44300.0</v>
      </c>
      <c r="C17" s="12" t="s">
        <v>38</v>
      </c>
      <c r="D17" s="12" t="s">
        <v>142</v>
      </c>
      <c r="E17" s="12" t="s">
        <v>143</v>
      </c>
      <c r="F17" s="7" t="s">
        <v>144</v>
      </c>
      <c r="H17" s="4"/>
      <c r="I17" s="4"/>
    </row>
    <row r="18">
      <c r="A18" s="4" t="str">
        <f t="shared" si="1"/>
        <v>April</v>
      </c>
      <c r="B18" s="11">
        <v>44296.0</v>
      </c>
      <c r="C18" s="12" t="s">
        <v>38</v>
      </c>
      <c r="D18" s="12" t="s">
        <v>133</v>
      </c>
      <c r="E18" s="12" t="s">
        <v>134</v>
      </c>
      <c r="F18" s="7" t="s">
        <v>135</v>
      </c>
      <c r="H18" s="4"/>
      <c r="I18" s="4"/>
    </row>
    <row r="19">
      <c r="A19" s="4" t="str">
        <f t="shared" si="1"/>
        <v>April</v>
      </c>
      <c r="B19" s="14">
        <v>44296.0</v>
      </c>
      <c r="C19" s="15" t="s">
        <v>38</v>
      </c>
      <c r="D19" s="15" t="s">
        <v>136</v>
      </c>
      <c r="E19" s="15" t="s">
        <v>137</v>
      </c>
      <c r="F19" s="16" t="s">
        <v>138</v>
      </c>
      <c r="H19" s="4"/>
      <c r="I19" s="4"/>
    </row>
    <row r="20">
      <c r="A20" s="4" t="str">
        <f t="shared" si="1"/>
        <v>April</v>
      </c>
      <c r="B20" s="11">
        <v>44296.0</v>
      </c>
      <c r="C20" s="12" t="s">
        <v>38</v>
      </c>
      <c r="D20" s="12" t="s">
        <v>139</v>
      </c>
      <c r="E20" s="12" t="s">
        <v>140</v>
      </c>
      <c r="F20" s="7" t="s">
        <v>141</v>
      </c>
      <c r="H20" s="4"/>
      <c r="I20" s="4"/>
    </row>
    <row r="21" ht="15.75" customHeight="1">
      <c r="A21" s="4" t="str">
        <f t="shared" si="1"/>
        <v>April</v>
      </c>
      <c r="B21" s="11">
        <v>44289.0</v>
      </c>
      <c r="C21" s="12" t="s">
        <v>38</v>
      </c>
      <c r="D21" s="12" t="s">
        <v>127</v>
      </c>
      <c r="E21" s="12" t="s">
        <v>128</v>
      </c>
      <c r="F21" s="7" t="s">
        <v>129</v>
      </c>
      <c r="H21" s="4"/>
      <c r="I21" s="4"/>
    </row>
    <row r="22" ht="15.75" customHeight="1">
      <c r="A22" s="4" t="str">
        <f t="shared" si="1"/>
        <v>March</v>
      </c>
      <c r="B22" s="11">
        <v>44279.0</v>
      </c>
      <c r="C22" s="12" t="s">
        <v>38</v>
      </c>
      <c r="D22" s="12" t="s">
        <v>121</v>
      </c>
      <c r="E22" s="12" t="s">
        <v>122</v>
      </c>
      <c r="F22" s="7" t="s">
        <v>123</v>
      </c>
      <c r="H22" s="4"/>
      <c r="I22" s="4"/>
    </row>
    <row r="23" ht="15.75" customHeight="1">
      <c r="A23" s="4" t="str">
        <f t="shared" si="1"/>
        <v>March</v>
      </c>
      <c r="B23" s="11">
        <v>44275.0</v>
      </c>
      <c r="C23" s="12" t="s">
        <v>38</v>
      </c>
      <c r="D23" s="12" t="s">
        <v>433</v>
      </c>
      <c r="E23" s="12" t="s">
        <v>434</v>
      </c>
      <c r="F23" s="7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tr">
        <f t="shared" si="1"/>
        <v>March</v>
      </c>
      <c r="B24" s="11">
        <v>44261.0</v>
      </c>
      <c r="C24" s="12" t="s">
        <v>38</v>
      </c>
      <c r="D24" s="12" t="s">
        <v>108</v>
      </c>
      <c r="E24" s="12" t="s">
        <v>109</v>
      </c>
      <c r="F24" s="7" t="s">
        <v>110</v>
      </c>
      <c r="H24" s="4"/>
      <c r="I24" s="4"/>
    </row>
    <row r="25" ht="15.75" customHeight="1">
      <c r="A25" s="4" t="str">
        <f t="shared" si="1"/>
        <v>March</v>
      </c>
      <c r="B25" s="11">
        <v>44260.0</v>
      </c>
      <c r="C25" s="12" t="s">
        <v>38</v>
      </c>
      <c r="D25" s="12" t="s">
        <v>435</v>
      </c>
      <c r="E25" s="12" t="s">
        <v>436</v>
      </c>
      <c r="F25" s="7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tr">
        <f t="shared" si="1"/>
        <v>February</v>
      </c>
      <c r="B26" s="11">
        <v>44250.0</v>
      </c>
      <c r="C26" s="12" t="s">
        <v>38</v>
      </c>
      <c r="D26" s="4" t="s">
        <v>437</v>
      </c>
      <c r="E26" s="12" t="s">
        <v>438</v>
      </c>
      <c r="F26" s="7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tr">
        <f t="shared" si="1"/>
        <v>February</v>
      </c>
      <c r="B27" s="11">
        <v>44247.0</v>
      </c>
      <c r="C27" s="12" t="s">
        <v>38</v>
      </c>
      <c r="D27" s="4" t="s">
        <v>439</v>
      </c>
      <c r="E27" s="12" t="s">
        <v>440</v>
      </c>
      <c r="F27" s="7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tr">
        <f t="shared" si="1"/>
        <v>February</v>
      </c>
      <c r="B28" s="11">
        <v>44237.0</v>
      </c>
      <c r="C28" s="12" t="s">
        <v>38</v>
      </c>
      <c r="D28" s="4" t="s">
        <v>441</v>
      </c>
      <c r="E28" s="12" t="s">
        <v>442</v>
      </c>
      <c r="F28" s="7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tr">
        <f t="shared" si="1"/>
        <v>February</v>
      </c>
      <c r="B29" s="11">
        <v>44233.0</v>
      </c>
      <c r="C29" s="12" t="s">
        <v>38</v>
      </c>
      <c r="D29" s="12" t="s">
        <v>83</v>
      </c>
      <c r="E29" s="12" t="s">
        <v>84</v>
      </c>
      <c r="F29" s="7" t="s">
        <v>16</v>
      </c>
      <c r="H29" s="4"/>
      <c r="I29" s="4"/>
    </row>
    <row r="30" ht="15.75" customHeight="1">
      <c r="A30" s="4" t="str">
        <f t="shared" si="1"/>
        <v>February</v>
      </c>
      <c r="B30" s="11">
        <v>44233.0</v>
      </c>
      <c r="C30" s="12" t="s">
        <v>38</v>
      </c>
      <c r="D30" s="12" t="s">
        <v>85</v>
      </c>
      <c r="E30" s="12" t="s">
        <v>86</v>
      </c>
      <c r="F30" s="19" t="s">
        <v>87</v>
      </c>
      <c r="H30" s="4"/>
      <c r="I30" s="4"/>
    </row>
    <row r="31" ht="15.75" customHeight="1">
      <c r="A31" s="4" t="str">
        <f t="shared" si="1"/>
        <v>February</v>
      </c>
      <c r="B31" s="11">
        <v>44232.0</v>
      </c>
      <c r="C31" s="12" t="s">
        <v>38</v>
      </c>
      <c r="D31" s="12" t="s">
        <v>80</v>
      </c>
      <c r="E31" s="12" t="s">
        <v>81</v>
      </c>
      <c r="F31" s="7" t="s">
        <v>82</v>
      </c>
      <c r="H31" s="4"/>
      <c r="I31" s="4"/>
    </row>
    <row r="32" ht="15.75" customHeight="1">
      <c r="A32" s="4" t="str">
        <f t="shared" si="1"/>
        <v>January</v>
      </c>
      <c r="B32" s="11">
        <v>44222.0</v>
      </c>
      <c r="C32" s="12" t="s">
        <v>38</v>
      </c>
      <c r="D32" s="12" t="s">
        <v>443</v>
      </c>
      <c r="E32" s="12" t="s">
        <v>444</v>
      </c>
      <c r="F32" s="7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tr">
        <f t="shared" si="1"/>
        <v>January</v>
      </c>
      <c r="B33" s="11">
        <v>44214.0</v>
      </c>
      <c r="C33" s="12" t="s">
        <v>38</v>
      </c>
      <c r="D33" s="12" t="s">
        <v>445</v>
      </c>
      <c r="E33" s="12" t="s">
        <v>446</v>
      </c>
      <c r="F33" s="7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tr">
        <f t="shared" si="1"/>
        <v>January</v>
      </c>
      <c r="B34" s="11">
        <v>44213.0</v>
      </c>
      <c r="C34" s="12" t="s">
        <v>38</v>
      </c>
      <c r="D34" s="12" t="s">
        <v>447</v>
      </c>
      <c r="E34" s="12" t="s">
        <v>448</v>
      </c>
      <c r="F34" s="7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tr">
        <f t="shared" si="1"/>
        <v>January</v>
      </c>
      <c r="B35" s="11">
        <v>44211.0</v>
      </c>
      <c r="C35" s="12" t="s">
        <v>38</v>
      </c>
      <c r="D35" s="12" t="s">
        <v>449</v>
      </c>
      <c r="E35" s="12" t="s">
        <v>450</v>
      </c>
      <c r="F35" s="7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tr">
        <f t="shared" si="1"/>
        <v>January</v>
      </c>
      <c r="B36" s="11">
        <v>44209.0</v>
      </c>
      <c r="C36" s="12" t="s">
        <v>38</v>
      </c>
      <c r="D36" s="12" t="s">
        <v>451</v>
      </c>
      <c r="E36" s="12" t="s">
        <v>452</v>
      </c>
      <c r="F36" s="7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tr">
        <f t="shared" si="1"/>
        <v>January</v>
      </c>
      <c r="B37" s="11">
        <v>44209.0</v>
      </c>
      <c r="C37" s="12" t="s">
        <v>38</v>
      </c>
      <c r="D37" s="12" t="s">
        <v>60</v>
      </c>
      <c r="E37" s="12" t="s">
        <v>61</v>
      </c>
      <c r="F37" s="23" t="s">
        <v>62</v>
      </c>
      <c r="H37" s="4"/>
      <c r="I37" s="4"/>
    </row>
    <row r="38" ht="15.75" customHeight="1">
      <c r="A38" s="4" t="str">
        <f t="shared" si="1"/>
        <v>January</v>
      </c>
      <c r="B38" s="11">
        <v>44209.0</v>
      </c>
      <c r="C38" s="12" t="s">
        <v>38</v>
      </c>
      <c r="D38" s="12" t="s">
        <v>63</v>
      </c>
      <c r="E38" s="12" t="s">
        <v>40</v>
      </c>
      <c r="F38" s="7" t="s">
        <v>64</v>
      </c>
      <c r="H38" s="4"/>
      <c r="I38" s="4"/>
    </row>
    <row r="39" ht="15.75" customHeight="1">
      <c r="A39" s="4" t="str">
        <f t="shared" si="1"/>
        <v>January</v>
      </c>
      <c r="B39" s="11">
        <v>44209.0</v>
      </c>
      <c r="C39" s="12" t="s">
        <v>38</v>
      </c>
      <c r="D39" s="12" t="s">
        <v>453</v>
      </c>
      <c r="E39" s="12" t="s">
        <v>454</v>
      </c>
      <c r="F39" s="7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tr">
        <f t="shared" si="1"/>
        <v>January</v>
      </c>
      <c r="B40" s="11">
        <v>44207.0</v>
      </c>
      <c r="C40" s="12" t="s">
        <v>38</v>
      </c>
      <c r="D40" s="12" t="s">
        <v>39</v>
      </c>
      <c r="E40" s="4" t="s">
        <v>455</v>
      </c>
      <c r="F40" s="7" t="s">
        <v>41</v>
      </c>
      <c r="H40" s="4"/>
      <c r="I40" s="4"/>
    </row>
    <row r="41" ht="15.75" customHeight="1">
      <c r="A41" s="4" t="str">
        <f t="shared" si="1"/>
        <v>January</v>
      </c>
      <c r="B41" s="11">
        <v>44207.0</v>
      </c>
      <c r="C41" s="12" t="s">
        <v>38</v>
      </c>
      <c r="D41" s="12" t="s">
        <v>45</v>
      </c>
      <c r="E41" s="12" t="s">
        <v>46</v>
      </c>
      <c r="F41" s="13" t="s">
        <v>47</v>
      </c>
      <c r="H41" s="4"/>
      <c r="I41" s="4"/>
    </row>
    <row r="42" ht="15.75" customHeight="1">
      <c r="A42" s="4" t="str">
        <f t="shared" si="1"/>
        <v>January</v>
      </c>
      <c r="B42" s="77">
        <v>44207.0</v>
      </c>
      <c r="C42" s="78" t="s">
        <v>38</v>
      </c>
      <c r="D42" s="78" t="s">
        <v>54</v>
      </c>
      <c r="E42" s="78" t="s">
        <v>55</v>
      </c>
      <c r="F42" s="79" t="s">
        <v>56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42"/>
  <hyperlinks>
    <hyperlink r:id="rId1" ref="F4"/>
    <hyperlink r:id="rId2" ref="F7"/>
    <hyperlink r:id="rId3" ref="E9"/>
    <hyperlink r:id="rId4" ref="F9"/>
    <hyperlink r:id="rId5" location="description" ref="F10"/>
    <hyperlink r:id="rId6" ref="F37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luke wild</dc:creator>
</cp:coreProperties>
</file>